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5" windowWidth="19035" windowHeight="12015"/>
  </bookViews>
  <sheets>
    <sheet name="ENOE" sheetId="2" r:id="rId1"/>
  </sheets>
  <calcPr calcId="152511"/>
</workbook>
</file>

<file path=xl/calcChain.xml><?xml version="1.0" encoding="utf-8"?>
<calcChain xmlns="http://schemas.openxmlformats.org/spreadsheetml/2006/main">
  <c r="O73" i="2"/>
  <c r="DJ70"/>
  <c r="DI58"/>
  <c r="DI59"/>
  <c r="DI70" s="1"/>
  <c r="DJ59"/>
  <c r="DI60"/>
  <c r="DJ60"/>
  <c r="DF60"/>
  <c r="DF70" s="1"/>
  <c r="DF58"/>
  <c r="DL50"/>
  <c r="DL51"/>
  <c r="DH52"/>
  <c r="DI52"/>
  <c r="DI66" s="1"/>
  <c r="DK52"/>
  <c r="DG53"/>
  <c r="DG67" s="1"/>
  <c r="DJ53"/>
  <c r="DG54"/>
  <c r="DJ54"/>
  <c r="DJ68" s="1"/>
  <c r="DI55"/>
  <c r="DJ55"/>
  <c r="DF50"/>
  <c r="CX58"/>
  <c r="CY58"/>
  <c r="DC58"/>
  <c r="DD58"/>
  <c r="CX59"/>
  <c r="CY60"/>
  <c r="CZ60"/>
  <c r="DC60"/>
  <c r="CW59"/>
  <c r="CW69"/>
  <c r="DB50"/>
  <c r="DC50"/>
  <c r="CZ51"/>
  <c r="DC51"/>
  <c r="CY52"/>
  <c r="CZ52"/>
  <c r="DC52"/>
  <c r="CX53"/>
  <c r="DA53"/>
  <c r="DB53"/>
  <c r="CX54"/>
  <c r="DB54"/>
  <c r="CX55"/>
  <c r="DA55"/>
  <c r="CU60"/>
  <c r="CV60"/>
  <c r="CN70"/>
  <c r="CO70"/>
  <c r="CO73" s="1"/>
  <c r="CP70"/>
  <c r="CQ70"/>
  <c r="CR70"/>
  <c r="CS70"/>
  <c r="CT70"/>
  <c r="CU70"/>
  <c r="CF58"/>
  <c r="CJ58"/>
  <c r="CK58"/>
  <c r="CK59"/>
  <c r="CK60"/>
  <c r="CE59"/>
  <c r="CE60"/>
  <c r="CJ50"/>
  <c r="CK50"/>
  <c r="CH51"/>
  <c r="CK51"/>
  <c r="CH52"/>
  <c r="CG53"/>
  <c r="CH53"/>
  <c r="CK53"/>
  <c r="CK54"/>
  <c r="CH55"/>
  <c r="CK55"/>
  <c r="CE52"/>
  <c r="CE55"/>
  <c r="BY58"/>
  <c r="CB58"/>
  <c r="BZ59"/>
  <c r="CA59"/>
  <c r="BX60"/>
  <c r="CA60"/>
  <c r="CB60"/>
  <c r="BV59"/>
  <c r="BV58"/>
  <c r="BY50"/>
  <c r="BZ50"/>
  <c r="BW51"/>
  <c r="BW52"/>
  <c r="CB52"/>
  <c r="BW53"/>
  <c r="CB53"/>
  <c r="BX54"/>
  <c r="BW55"/>
  <c r="BZ55"/>
  <c r="CA55"/>
  <c r="BV51"/>
  <c r="BV55"/>
  <c r="BT60"/>
  <c r="B71"/>
  <c r="E71"/>
  <c r="G71"/>
  <c r="O71"/>
  <c r="W71"/>
  <c r="Z71"/>
  <c r="AD71"/>
  <c r="AH71"/>
  <c r="AI71"/>
  <c r="B61"/>
  <c r="C61"/>
  <c r="D61"/>
  <c r="D71" s="1"/>
  <c r="E61"/>
  <c r="F61"/>
  <c r="I61"/>
  <c r="G61"/>
  <c r="H61"/>
  <c r="H71" s="1"/>
  <c r="K61"/>
  <c r="L61"/>
  <c r="M61"/>
  <c r="N61"/>
  <c r="O61"/>
  <c r="P61"/>
  <c r="P71" s="1"/>
  <c r="Q61"/>
  <c r="BA61"/>
  <c r="T61"/>
  <c r="T71" s="1"/>
  <c r="U61"/>
  <c r="V61"/>
  <c r="W61"/>
  <c r="X61"/>
  <c r="X71" s="1"/>
  <c r="Y61"/>
  <c r="AQ61"/>
  <c r="Z61"/>
  <c r="BJ61" s="1"/>
  <c r="AC61"/>
  <c r="AD61"/>
  <c r="AE61"/>
  <c r="AF61"/>
  <c r="AG61"/>
  <c r="AH61"/>
  <c r="AI61"/>
  <c r="AR61"/>
  <c r="AO61"/>
  <c r="BD61"/>
  <c r="BE61"/>
  <c r="BG61"/>
  <c r="BD44"/>
  <c r="BD45"/>
  <c r="BD46"/>
  <c r="AU44"/>
  <c r="AU45"/>
  <c r="AU46"/>
  <c r="AL44"/>
  <c r="AL45"/>
  <c r="AL46"/>
  <c r="AJ46"/>
  <c r="AR46"/>
  <c r="BA46"/>
  <c r="AQ46"/>
  <c r="AZ46"/>
  <c r="AP46"/>
  <c r="AY46"/>
  <c r="AO46"/>
  <c r="AX46"/>
  <c r="AN46"/>
  <c r="AW46"/>
  <c r="AM46"/>
  <c r="AV46"/>
  <c r="AJ45"/>
  <c r="AR45"/>
  <c r="BA45"/>
  <c r="AQ45"/>
  <c r="AZ45"/>
  <c r="AP45"/>
  <c r="AY45"/>
  <c r="AO45"/>
  <c r="AX45"/>
  <c r="AN45"/>
  <c r="AW45"/>
  <c r="AM45"/>
  <c r="AV45"/>
  <c r="AJ44"/>
  <c r="AK44"/>
  <c r="BB44"/>
  <c r="AR44"/>
  <c r="BA44"/>
  <c r="AQ44"/>
  <c r="AZ44"/>
  <c r="AP44"/>
  <c r="AY44"/>
  <c r="AO44"/>
  <c r="AX44"/>
  <c r="AN44"/>
  <c r="AW44"/>
  <c r="AM44"/>
  <c r="AV44"/>
  <c r="AA46"/>
  <c r="AB46" s="1"/>
  <c r="BJ46"/>
  <c r="BI46"/>
  <c r="BH46"/>
  <c r="BG46"/>
  <c r="BF46"/>
  <c r="BE46"/>
  <c r="AA45"/>
  <c r="BK45"/>
  <c r="AB45"/>
  <c r="BL45" s="1"/>
  <c r="BJ45"/>
  <c r="BI45"/>
  <c r="BH45"/>
  <c r="BG45"/>
  <c r="BF45"/>
  <c r="BE45"/>
  <c r="AA44"/>
  <c r="BJ44"/>
  <c r="BI44"/>
  <c r="BH44"/>
  <c r="BG44"/>
  <c r="BF44"/>
  <c r="BE44"/>
  <c r="R46"/>
  <c r="S46" s="1"/>
  <c r="R45"/>
  <c r="S45"/>
  <c r="R44"/>
  <c r="S44"/>
  <c r="I46"/>
  <c r="J46" s="1"/>
  <c r="I45"/>
  <c r="J45" s="1"/>
  <c r="I44"/>
  <c r="J44" s="1"/>
  <c r="T60"/>
  <c r="AL60"/>
  <c r="U60"/>
  <c r="AM60" s="1"/>
  <c r="AM70" s="1"/>
  <c r="V60"/>
  <c r="W60"/>
  <c r="CH60" s="1"/>
  <c r="X60"/>
  <c r="CI60" s="1"/>
  <c r="Y60"/>
  <c r="Z60"/>
  <c r="DL60" s="1"/>
  <c r="B60"/>
  <c r="C60"/>
  <c r="BE60"/>
  <c r="D60"/>
  <c r="E60"/>
  <c r="BY60" s="1"/>
  <c r="F60"/>
  <c r="G60"/>
  <c r="DB60" s="1"/>
  <c r="H60"/>
  <c r="T59"/>
  <c r="DF59" s="1"/>
  <c r="DF69" s="1"/>
  <c r="U59"/>
  <c r="V59"/>
  <c r="W59"/>
  <c r="CH59" s="1"/>
  <c r="X59"/>
  <c r="CI59" s="1"/>
  <c r="Y59"/>
  <c r="Z59"/>
  <c r="DL59" s="1"/>
  <c r="B59"/>
  <c r="C59"/>
  <c r="BW59" s="1"/>
  <c r="D59"/>
  <c r="E59"/>
  <c r="E70" s="1"/>
  <c r="F59"/>
  <c r="DA59" s="1"/>
  <c r="G59"/>
  <c r="DB59" s="1"/>
  <c r="H59"/>
  <c r="AC60"/>
  <c r="AD60"/>
  <c r="AE60"/>
  <c r="AF60"/>
  <c r="AF70" s="1"/>
  <c r="AG60"/>
  <c r="AH60"/>
  <c r="AI60"/>
  <c r="K60"/>
  <c r="L60"/>
  <c r="M60"/>
  <c r="N60"/>
  <c r="O60"/>
  <c r="P60"/>
  <c r="Q60"/>
  <c r="AC59"/>
  <c r="AD59"/>
  <c r="AE59"/>
  <c r="AF59"/>
  <c r="AG59"/>
  <c r="AG69" s="1"/>
  <c r="AH59"/>
  <c r="AI59"/>
  <c r="AJ59" s="1"/>
  <c r="K59"/>
  <c r="L59"/>
  <c r="M59"/>
  <c r="N59"/>
  <c r="O59"/>
  <c r="P59"/>
  <c r="Q59"/>
  <c r="AU60"/>
  <c r="CU59"/>
  <c r="CU58"/>
  <c r="CV58"/>
  <c r="T58"/>
  <c r="U58"/>
  <c r="DG58" s="1"/>
  <c r="V58"/>
  <c r="CG58" s="1"/>
  <c r="W58"/>
  <c r="CH58" s="1"/>
  <c r="X58"/>
  <c r="CI58" s="1"/>
  <c r="Y58"/>
  <c r="DK58" s="1"/>
  <c r="Z58"/>
  <c r="DL58" s="1"/>
  <c r="B58"/>
  <c r="CW58" s="1"/>
  <c r="C58"/>
  <c r="BW58" s="1"/>
  <c r="D58"/>
  <c r="BX58" s="1"/>
  <c r="E58"/>
  <c r="CZ58" s="1"/>
  <c r="F58"/>
  <c r="DA58" s="1"/>
  <c r="G58"/>
  <c r="H58"/>
  <c r="CT69"/>
  <c r="CS69"/>
  <c r="CR69"/>
  <c r="CQ69"/>
  <c r="CP69"/>
  <c r="CO69"/>
  <c r="CN69"/>
  <c r="AC58"/>
  <c r="AD58"/>
  <c r="AE58"/>
  <c r="AF58"/>
  <c r="AG58"/>
  <c r="AP58"/>
  <c r="AH58"/>
  <c r="AQ58" s="1"/>
  <c r="AI58"/>
  <c r="K58"/>
  <c r="L58"/>
  <c r="M58"/>
  <c r="N58"/>
  <c r="O58"/>
  <c r="O69" s="1"/>
  <c r="P58"/>
  <c r="Q58"/>
  <c r="CU55"/>
  <c r="CV55"/>
  <c r="T55"/>
  <c r="DF55" s="1"/>
  <c r="U55"/>
  <c r="V55"/>
  <c r="W55"/>
  <c r="X55"/>
  <c r="CI55" s="1"/>
  <c r="Y55"/>
  <c r="Z55"/>
  <c r="DL55" s="1"/>
  <c r="CU54"/>
  <c r="CV54"/>
  <c r="T54"/>
  <c r="U54"/>
  <c r="CF54" s="1"/>
  <c r="V54"/>
  <c r="DH54" s="1"/>
  <c r="W54"/>
  <c r="X54"/>
  <c r="Y54"/>
  <c r="Z54"/>
  <c r="B55"/>
  <c r="CW55" s="1"/>
  <c r="CW68" s="1"/>
  <c r="C55"/>
  <c r="D55"/>
  <c r="E55"/>
  <c r="F55"/>
  <c r="G55"/>
  <c r="DB55" s="1"/>
  <c r="H55"/>
  <c r="B54"/>
  <c r="CW54" s="1"/>
  <c r="C54"/>
  <c r="BW54" s="1"/>
  <c r="D54"/>
  <c r="CY54" s="1"/>
  <c r="E54"/>
  <c r="F54"/>
  <c r="G54"/>
  <c r="CA54" s="1"/>
  <c r="H54"/>
  <c r="DC54" s="1"/>
  <c r="DB67"/>
  <c r="CT68"/>
  <c r="CS68"/>
  <c r="CR68"/>
  <c r="CQ68"/>
  <c r="CP68"/>
  <c r="CO68"/>
  <c r="CN68"/>
  <c r="AC55"/>
  <c r="AU55" s="1"/>
  <c r="AD55"/>
  <c r="AE55"/>
  <c r="AF55"/>
  <c r="AG55"/>
  <c r="AH55"/>
  <c r="AI55"/>
  <c r="K55"/>
  <c r="L55"/>
  <c r="M55"/>
  <c r="N55"/>
  <c r="O55"/>
  <c r="P55"/>
  <c r="Q55"/>
  <c r="AC54"/>
  <c r="AD54"/>
  <c r="AE54"/>
  <c r="AF54"/>
  <c r="AF67" s="1"/>
  <c r="AG54"/>
  <c r="AH54"/>
  <c r="AI54"/>
  <c r="K54"/>
  <c r="L54"/>
  <c r="M54"/>
  <c r="N54"/>
  <c r="N68" s="1"/>
  <c r="N67"/>
  <c r="O54"/>
  <c r="P54"/>
  <c r="Q54"/>
  <c r="R54" s="1"/>
  <c r="AR55"/>
  <c r="AM54"/>
  <c r="AL55"/>
  <c r="H68"/>
  <c r="C68"/>
  <c r="CU53"/>
  <c r="T53"/>
  <c r="U53"/>
  <c r="CF53" s="1"/>
  <c r="V53"/>
  <c r="W53"/>
  <c r="DI53" s="1"/>
  <c r="X53"/>
  <c r="CI53" s="1"/>
  <c r="Y53"/>
  <c r="AQ53" s="1"/>
  <c r="AQ66" s="1"/>
  <c r="Z53"/>
  <c r="DL53" s="1"/>
  <c r="B53"/>
  <c r="BV53" s="1"/>
  <c r="C53"/>
  <c r="BE53"/>
  <c r="D53"/>
  <c r="CY53" s="1"/>
  <c r="E53"/>
  <c r="F53"/>
  <c r="G53"/>
  <c r="CA53" s="1"/>
  <c r="H53"/>
  <c r="DC53" s="1"/>
  <c r="CT67"/>
  <c r="CS67"/>
  <c r="CR67"/>
  <c r="CQ67"/>
  <c r="CP67"/>
  <c r="CO67"/>
  <c r="CN67"/>
  <c r="BF53"/>
  <c r="AC53"/>
  <c r="AL53" s="1"/>
  <c r="AL67" s="1"/>
  <c r="AD53"/>
  <c r="AM53"/>
  <c r="AE53"/>
  <c r="AE67" s="1"/>
  <c r="AF53"/>
  <c r="AX53" s="1"/>
  <c r="AG53"/>
  <c r="AG66"/>
  <c r="AH53"/>
  <c r="AI53"/>
  <c r="AI67" s="1"/>
  <c r="K53"/>
  <c r="L53"/>
  <c r="M53"/>
  <c r="N53"/>
  <c r="O53"/>
  <c r="P53"/>
  <c r="Q53"/>
  <c r="Q67"/>
  <c r="AD67"/>
  <c r="M67"/>
  <c r="G67"/>
  <c r="CU52"/>
  <c r="T52"/>
  <c r="U52"/>
  <c r="V52"/>
  <c r="AW52" s="1"/>
  <c r="W52"/>
  <c r="X52"/>
  <c r="DJ52" s="1"/>
  <c r="Y52"/>
  <c r="CJ52" s="1"/>
  <c r="Z52"/>
  <c r="CK52" s="1"/>
  <c r="B52"/>
  <c r="C52"/>
  <c r="CX52" s="1"/>
  <c r="D52"/>
  <c r="E52"/>
  <c r="BY52" s="1"/>
  <c r="BG52"/>
  <c r="F52"/>
  <c r="G52"/>
  <c r="DB52" s="1"/>
  <c r="H52"/>
  <c r="CT66"/>
  <c r="CS66"/>
  <c r="CS73" s="1"/>
  <c r="CR66"/>
  <c r="CQ66"/>
  <c r="CP66"/>
  <c r="CO66"/>
  <c r="CN66"/>
  <c r="BH52"/>
  <c r="AC52"/>
  <c r="AD52"/>
  <c r="AD65" s="1"/>
  <c r="AE52"/>
  <c r="AF52"/>
  <c r="AX52"/>
  <c r="AG52"/>
  <c r="AP52" s="1"/>
  <c r="AH52"/>
  <c r="AI52"/>
  <c r="K52"/>
  <c r="L52"/>
  <c r="M52"/>
  <c r="N52"/>
  <c r="O52"/>
  <c r="O65" s="1"/>
  <c r="P52"/>
  <c r="Q52"/>
  <c r="AO52"/>
  <c r="AO66" s="1"/>
  <c r="AN52"/>
  <c r="AN65" s="1"/>
  <c r="M66"/>
  <c r="K66"/>
  <c r="CU51"/>
  <c r="T51"/>
  <c r="U51"/>
  <c r="V51"/>
  <c r="DH51" s="1"/>
  <c r="W51"/>
  <c r="DI51" s="1"/>
  <c r="X51"/>
  <c r="BH51" s="1"/>
  <c r="Y51"/>
  <c r="CJ51" s="1"/>
  <c r="Z51"/>
  <c r="DI65"/>
  <c r="B51"/>
  <c r="CW51" s="1"/>
  <c r="C51"/>
  <c r="CX51" s="1"/>
  <c r="C65"/>
  <c r="D51"/>
  <c r="E51"/>
  <c r="BY51" s="1"/>
  <c r="F51"/>
  <c r="G51"/>
  <c r="H51"/>
  <c r="CB51" s="1"/>
  <c r="CT65"/>
  <c r="CT73" s="1"/>
  <c r="CS65"/>
  <c r="CR65"/>
  <c r="CQ65"/>
  <c r="CP65"/>
  <c r="CO65"/>
  <c r="CN65"/>
  <c r="BJ51"/>
  <c r="BJ64" s="1"/>
  <c r="AC51"/>
  <c r="AD51"/>
  <c r="AE51"/>
  <c r="AN51"/>
  <c r="AF51"/>
  <c r="AG51"/>
  <c r="AH51"/>
  <c r="AI51"/>
  <c r="K51"/>
  <c r="L51"/>
  <c r="M51"/>
  <c r="N51"/>
  <c r="O51"/>
  <c r="P51"/>
  <c r="AZ51" s="1"/>
  <c r="Q51"/>
  <c r="Q64" s="1"/>
  <c r="AE65"/>
  <c r="W65"/>
  <c r="V65"/>
  <c r="L65"/>
  <c r="H65"/>
  <c r="CU50"/>
  <c r="T50"/>
  <c r="CE50" s="1"/>
  <c r="U50"/>
  <c r="BE50"/>
  <c r="V50"/>
  <c r="W50"/>
  <c r="X50"/>
  <c r="CI50" s="1"/>
  <c r="Y50"/>
  <c r="DK50" s="1"/>
  <c r="Z50"/>
  <c r="B50"/>
  <c r="CW50" s="1"/>
  <c r="CW64" s="1"/>
  <c r="C50"/>
  <c r="C64"/>
  <c r="D50"/>
  <c r="E50"/>
  <c r="F50"/>
  <c r="DA50" s="1"/>
  <c r="G50"/>
  <c r="CA50" s="1"/>
  <c r="H50"/>
  <c r="CB50" s="1"/>
  <c r="CT64"/>
  <c r="CS64"/>
  <c r="CR64"/>
  <c r="CQ64"/>
  <c r="CQ73" s="1"/>
  <c r="CP64"/>
  <c r="CP73" s="1"/>
  <c r="CO64"/>
  <c r="CN64"/>
  <c r="AC50"/>
  <c r="AD50"/>
  <c r="AD64" s="1"/>
  <c r="AE50"/>
  <c r="AE64"/>
  <c r="AF50"/>
  <c r="AG50"/>
  <c r="AH50"/>
  <c r="AI50"/>
  <c r="K50"/>
  <c r="L50"/>
  <c r="L64"/>
  <c r="M50"/>
  <c r="R50" s="1"/>
  <c r="S50" s="1"/>
  <c r="N50"/>
  <c r="O50"/>
  <c r="AY50" s="1"/>
  <c r="P50"/>
  <c r="Q50"/>
  <c r="AP50"/>
  <c r="AL50"/>
  <c r="V64"/>
  <c r="BT59"/>
  <c r="BU59" s="1"/>
  <c r="BT58"/>
  <c r="BU58"/>
  <c r="BT55"/>
  <c r="BT54"/>
  <c r="BU54"/>
  <c r="BT53"/>
  <c r="BU53" s="1"/>
  <c r="BT52"/>
  <c r="BT51"/>
  <c r="BT50"/>
  <c r="AA43"/>
  <c r="AB43" s="1"/>
  <c r="I43"/>
  <c r="BJ43"/>
  <c r="BI43"/>
  <c r="BH43"/>
  <c r="BG43"/>
  <c r="BF43"/>
  <c r="BE43"/>
  <c r="BD43"/>
  <c r="AJ43"/>
  <c r="AK43"/>
  <c r="R43"/>
  <c r="S43" s="1"/>
  <c r="BC43" s="1"/>
  <c r="BA43"/>
  <c r="AZ43"/>
  <c r="AY43"/>
  <c r="AX43"/>
  <c r="AW43"/>
  <c r="AV43"/>
  <c r="AU43"/>
  <c r="AR43"/>
  <c r="AQ43"/>
  <c r="AP43"/>
  <c r="AO43"/>
  <c r="AN43"/>
  <c r="AM43"/>
  <c r="AL43"/>
  <c r="AA42"/>
  <c r="AB42" s="1"/>
  <c r="I42"/>
  <c r="J42" s="1"/>
  <c r="BL42" s="1"/>
  <c r="BJ42"/>
  <c r="BI42"/>
  <c r="BH42"/>
  <c r="BG42"/>
  <c r="BF42"/>
  <c r="BE42"/>
  <c r="BD42"/>
  <c r="AJ42"/>
  <c r="AK42" s="1"/>
  <c r="AT42" s="1"/>
  <c r="R42"/>
  <c r="BA42"/>
  <c r="AZ42"/>
  <c r="AY42"/>
  <c r="AX42"/>
  <c r="AW42"/>
  <c r="AV42"/>
  <c r="AU42"/>
  <c r="AR42"/>
  <c r="AQ42"/>
  <c r="AP42"/>
  <c r="AO42"/>
  <c r="AN42"/>
  <c r="AM42"/>
  <c r="AL42"/>
  <c r="AA41"/>
  <c r="AB41" s="1"/>
  <c r="I41"/>
  <c r="J41"/>
  <c r="BJ41"/>
  <c r="BI41"/>
  <c r="BH41"/>
  <c r="BG41"/>
  <c r="BF41"/>
  <c r="BE41"/>
  <c r="BD41"/>
  <c r="AJ41"/>
  <c r="AK41" s="1"/>
  <c r="AT41" s="1"/>
  <c r="R41"/>
  <c r="S41" s="1"/>
  <c r="BA41"/>
  <c r="AZ41"/>
  <c r="AY41"/>
  <c r="AX41"/>
  <c r="AW41"/>
  <c r="AV41"/>
  <c r="AU41"/>
  <c r="AR41"/>
  <c r="AQ41"/>
  <c r="AP41"/>
  <c r="AO41"/>
  <c r="AN41"/>
  <c r="AM41"/>
  <c r="AL41"/>
  <c r="AA40"/>
  <c r="I40"/>
  <c r="J40"/>
  <c r="BJ40"/>
  <c r="BI40"/>
  <c r="BH40"/>
  <c r="BG40"/>
  <c r="BF40"/>
  <c r="BE40"/>
  <c r="BD40"/>
  <c r="AJ40"/>
  <c r="AK40"/>
  <c r="R40"/>
  <c r="S40" s="1"/>
  <c r="BA40"/>
  <c r="AZ40"/>
  <c r="AY40"/>
  <c r="AX40"/>
  <c r="AW40"/>
  <c r="AV40"/>
  <c r="AU40"/>
  <c r="AR40"/>
  <c r="AQ40"/>
  <c r="AP40"/>
  <c r="AO40"/>
  <c r="AN40"/>
  <c r="AM40"/>
  <c r="AL40"/>
  <c r="AA39"/>
  <c r="I39"/>
  <c r="BJ39"/>
  <c r="BI39"/>
  <c r="BH39"/>
  <c r="BG39"/>
  <c r="BF39"/>
  <c r="BE39"/>
  <c r="BD39"/>
  <c r="AJ39"/>
  <c r="AK39"/>
  <c r="R39"/>
  <c r="BB39" s="1"/>
  <c r="BA39"/>
  <c r="AZ39"/>
  <c r="AY39"/>
  <c r="AX39"/>
  <c r="AW39"/>
  <c r="AV39"/>
  <c r="AU39"/>
  <c r="AR39"/>
  <c r="AQ39"/>
  <c r="AP39"/>
  <c r="AO39"/>
  <c r="AN39"/>
  <c r="AM39"/>
  <c r="AL39"/>
  <c r="AA38"/>
  <c r="I38"/>
  <c r="BK38" s="1"/>
  <c r="BJ38"/>
  <c r="BI38"/>
  <c r="BH38"/>
  <c r="BG38"/>
  <c r="BF38"/>
  <c r="BE38"/>
  <c r="BD38"/>
  <c r="AJ38"/>
  <c r="AK38" s="1"/>
  <c r="R38"/>
  <c r="S38"/>
  <c r="BA38"/>
  <c r="AZ38"/>
  <c r="AY38"/>
  <c r="AX38"/>
  <c r="AW38"/>
  <c r="AV38"/>
  <c r="AU38"/>
  <c r="AR38"/>
  <c r="AQ38"/>
  <c r="AP38"/>
  <c r="AO38"/>
  <c r="AN38"/>
  <c r="AM38"/>
  <c r="AL38"/>
  <c r="AA37"/>
  <c r="AB37"/>
  <c r="I37"/>
  <c r="J37" s="1"/>
  <c r="BJ37"/>
  <c r="BI37"/>
  <c r="BH37"/>
  <c r="BG37"/>
  <c r="BF37"/>
  <c r="BE37"/>
  <c r="BD37"/>
  <c r="AJ37"/>
  <c r="AK37"/>
  <c r="R37"/>
  <c r="S37" s="1"/>
  <c r="BA37"/>
  <c r="AZ37"/>
  <c r="AY37"/>
  <c r="AX37"/>
  <c r="AW37"/>
  <c r="AV37"/>
  <c r="AU37"/>
  <c r="AR37"/>
  <c r="AQ37"/>
  <c r="AP37"/>
  <c r="AO37"/>
  <c r="AN37"/>
  <c r="AM37"/>
  <c r="AL37"/>
  <c r="AA36"/>
  <c r="AS36" s="1"/>
  <c r="I36"/>
  <c r="BJ36"/>
  <c r="BI36"/>
  <c r="BH36"/>
  <c r="BG36"/>
  <c r="BF36"/>
  <c r="BE36"/>
  <c r="BD36"/>
  <c r="AJ36"/>
  <c r="AK36" s="1"/>
  <c r="R36"/>
  <c r="S36"/>
  <c r="BA36"/>
  <c r="AZ36"/>
  <c r="AY36"/>
  <c r="AX36"/>
  <c r="AW36"/>
  <c r="AV36"/>
  <c r="AU36"/>
  <c r="AR36"/>
  <c r="AQ36"/>
  <c r="AP36"/>
  <c r="AO36"/>
  <c r="AN36"/>
  <c r="AM36"/>
  <c r="AL36"/>
  <c r="AA35"/>
  <c r="I35"/>
  <c r="J35" s="1"/>
  <c r="BL35" s="1"/>
  <c r="BJ35"/>
  <c r="BI35"/>
  <c r="BH35"/>
  <c r="BG35"/>
  <c r="BF35"/>
  <c r="BE35"/>
  <c r="BD35"/>
  <c r="AJ35"/>
  <c r="AK35" s="1"/>
  <c r="AT35" s="1"/>
  <c r="R35"/>
  <c r="S35"/>
  <c r="BA35"/>
  <c r="AZ35"/>
  <c r="AY35"/>
  <c r="AX35"/>
  <c r="AW35"/>
  <c r="AV35"/>
  <c r="AU35"/>
  <c r="AR35"/>
  <c r="AQ35"/>
  <c r="AP35"/>
  <c r="AO35"/>
  <c r="AN35"/>
  <c r="AM35"/>
  <c r="AL35"/>
  <c r="AA34"/>
  <c r="I34"/>
  <c r="J34"/>
  <c r="BJ34"/>
  <c r="BI34"/>
  <c r="BH34"/>
  <c r="BG34"/>
  <c r="BF34"/>
  <c r="BE34"/>
  <c r="BD34"/>
  <c r="AJ34"/>
  <c r="AK34" s="1"/>
  <c r="R34"/>
  <c r="S34"/>
  <c r="BA34"/>
  <c r="AZ34"/>
  <c r="AY34"/>
  <c r="AX34"/>
  <c r="AW34"/>
  <c r="AV34"/>
  <c r="AU34"/>
  <c r="AR34"/>
  <c r="AQ34"/>
  <c r="AP34"/>
  <c r="AO34"/>
  <c r="AN34"/>
  <c r="AM34"/>
  <c r="AL34"/>
  <c r="AA33"/>
  <c r="AB33"/>
  <c r="AT33" s="1"/>
  <c r="I33"/>
  <c r="J33" s="1"/>
  <c r="BJ33"/>
  <c r="BI33"/>
  <c r="BH33"/>
  <c r="BG33"/>
  <c r="BF33"/>
  <c r="BE33"/>
  <c r="BD33"/>
  <c r="AJ33"/>
  <c r="AK33"/>
  <c r="R33"/>
  <c r="S33" s="1"/>
  <c r="BC33" s="1"/>
  <c r="BA33"/>
  <c r="AZ33"/>
  <c r="AY33"/>
  <c r="AX33"/>
  <c r="AW33"/>
  <c r="AV33"/>
  <c r="AU33"/>
  <c r="AR33"/>
  <c r="AQ33"/>
  <c r="AP33"/>
  <c r="AO33"/>
  <c r="AN33"/>
  <c r="AM33"/>
  <c r="AL33"/>
  <c r="AA32"/>
  <c r="AB32" s="1"/>
  <c r="I32"/>
  <c r="BJ32"/>
  <c r="BI32"/>
  <c r="BH32"/>
  <c r="BG32"/>
  <c r="BF32"/>
  <c r="BE32"/>
  <c r="BD32"/>
  <c r="AJ32"/>
  <c r="AK32"/>
  <c r="R32"/>
  <c r="BB32" s="1"/>
  <c r="BA32"/>
  <c r="AZ32"/>
  <c r="AY32"/>
  <c r="AX32"/>
  <c r="AW32"/>
  <c r="AV32"/>
  <c r="AU32"/>
  <c r="AR32"/>
  <c r="AQ32"/>
  <c r="AP32"/>
  <c r="AO32"/>
  <c r="AN32"/>
  <c r="AM32"/>
  <c r="AL32"/>
  <c r="AA31"/>
  <c r="AB31"/>
  <c r="BL31" s="1"/>
  <c r="I31"/>
  <c r="J31" s="1"/>
  <c r="BJ31"/>
  <c r="BI31"/>
  <c r="BH31"/>
  <c r="BG31"/>
  <c r="BF31"/>
  <c r="BE31"/>
  <c r="BD31"/>
  <c r="AJ31"/>
  <c r="AK31"/>
  <c r="R31"/>
  <c r="S31" s="1"/>
  <c r="BA31"/>
  <c r="AZ31"/>
  <c r="AY31"/>
  <c r="AX31"/>
  <c r="AW31"/>
  <c r="AV31"/>
  <c r="AU31"/>
  <c r="AR31"/>
  <c r="AQ31"/>
  <c r="AP31"/>
  <c r="AO31"/>
  <c r="AN31"/>
  <c r="AM31"/>
  <c r="AL31"/>
  <c r="AA28"/>
  <c r="I28"/>
  <c r="J28"/>
  <c r="BJ28"/>
  <c r="BI28"/>
  <c r="BH28"/>
  <c r="BG28"/>
  <c r="BF28"/>
  <c r="BE28"/>
  <c r="BD28"/>
  <c r="AJ28"/>
  <c r="AK28"/>
  <c r="R28"/>
  <c r="S28" s="1"/>
  <c r="BA28"/>
  <c r="AZ28"/>
  <c r="AY28"/>
  <c r="AX28"/>
  <c r="AW28"/>
  <c r="AV28"/>
  <c r="AU28"/>
  <c r="AR28"/>
  <c r="AQ28"/>
  <c r="AP28"/>
  <c r="AO28"/>
  <c r="AN28"/>
  <c r="AM28"/>
  <c r="AL28"/>
  <c r="AA27"/>
  <c r="AB27" s="1"/>
  <c r="AT27" s="1"/>
  <c r="I27"/>
  <c r="BJ27"/>
  <c r="BI27"/>
  <c r="BH27"/>
  <c r="BG27"/>
  <c r="BF27"/>
  <c r="BE27"/>
  <c r="BD27"/>
  <c r="AJ27"/>
  <c r="AK27" s="1"/>
  <c r="R27"/>
  <c r="S27"/>
  <c r="BA27"/>
  <c r="AZ27"/>
  <c r="AY27"/>
  <c r="AX27"/>
  <c r="AW27"/>
  <c r="AV27"/>
  <c r="AU27"/>
  <c r="AR27"/>
  <c r="AQ27"/>
  <c r="AP27"/>
  <c r="AO27"/>
  <c r="AN27"/>
  <c r="AM27"/>
  <c r="AL27"/>
  <c r="AA26"/>
  <c r="AB26"/>
  <c r="AT26" s="1"/>
  <c r="I26"/>
  <c r="J26" s="1"/>
  <c r="BJ26"/>
  <c r="BI26"/>
  <c r="BH26"/>
  <c r="BG26"/>
  <c r="BF26"/>
  <c r="BE26"/>
  <c r="BD26"/>
  <c r="AJ26"/>
  <c r="AK26" s="1"/>
  <c r="R26"/>
  <c r="S26"/>
  <c r="BC26" s="1"/>
  <c r="BA26"/>
  <c r="AZ26"/>
  <c r="AY26"/>
  <c r="AX26"/>
  <c r="AW26"/>
  <c r="AV26"/>
  <c r="AU26"/>
  <c r="AR26"/>
  <c r="AQ26"/>
  <c r="AP26"/>
  <c r="AO26"/>
  <c r="AN26"/>
  <c r="AM26"/>
  <c r="AL26"/>
  <c r="AA25"/>
  <c r="AB25"/>
  <c r="I25"/>
  <c r="J25" s="1"/>
  <c r="BK25"/>
  <c r="BJ25"/>
  <c r="BI25"/>
  <c r="BH25"/>
  <c r="BG25"/>
  <c r="BF25"/>
  <c r="BE25"/>
  <c r="BD25"/>
  <c r="AJ25"/>
  <c r="R25"/>
  <c r="S25" s="1"/>
  <c r="BA25"/>
  <c r="AZ25"/>
  <c r="AY25"/>
  <c r="AX25"/>
  <c r="AW25"/>
  <c r="AV25"/>
  <c r="AU25"/>
  <c r="AR25"/>
  <c r="AQ25"/>
  <c r="AP25"/>
  <c r="AO25"/>
  <c r="AN25"/>
  <c r="AM25"/>
  <c r="AL25"/>
  <c r="AA24"/>
  <c r="AB24" s="1"/>
  <c r="BL24" s="1"/>
  <c r="I24"/>
  <c r="J24"/>
  <c r="BJ24"/>
  <c r="BI24"/>
  <c r="BH24"/>
  <c r="BG24"/>
  <c r="BF24"/>
  <c r="BE24"/>
  <c r="BD24"/>
  <c r="AJ24"/>
  <c r="AS24" s="1"/>
  <c r="R24"/>
  <c r="S24"/>
  <c r="BA24"/>
  <c r="AZ24"/>
  <c r="AY24"/>
  <c r="AX24"/>
  <c r="AW24"/>
  <c r="AV24"/>
  <c r="AU24"/>
  <c r="AR24"/>
  <c r="AQ24"/>
  <c r="AP24"/>
  <c r="AO24"/>
  <c r="AN24"/>
  <c r="AM24"/>
  <c r="AL24"/>
  <c r="AA23"/>
  <c r="I23"/>
  <c r="J23"/>
  <c r="BJ23"/>
  <c r="BI23"/>
  <c r="BH23"/>
  <c r="BG23"/>
  <c r="BF23"/>
  <c r="BE23"/>
  <c r="BD23"/>
  <c r="AJ23"/>
  <c r="AK23" s="1"/>
  <c r="R23"/>
  <c r="S23"/>
  <c r="BA23"/>
  <c r="AZ23"/>
  <c r="AY23"/>
  <c r="AX23"/>
  <c r="AW23"/>
  <c r="AV23"/>
  <c r="AU23"/>
  <c r="AR23"/>
  <c r="AQ23"/>
  <c r="AP23"/>
  <c r="AO23"/>
  <c r="AN23"/>
  <c r="AM23"/>
  <c r="AL23"/>
  <c r="AA22"/>
  <c r="I22"/>
  <c r="J22"/>
  <c r="BJ22"/>
  <c r="BI22"/>
  <c r="BH22"/>
  <c r="BG22"/>
  <c r="BF22"/>
  <c r="BE22"/>
  <c r="BD22"/>
  <c r="AJ22"/>
  <c r="AS22" s="1"/>
  <c r="R22"/>
  <c r="S22"/>
  <c r="BA22"/>
  <c r="AZ22"/>
  <c r="AY22"/>
  <c r="AX22"/>
  <c r="AW22"/>
  <c r="AV22"/>
  <c r="AU22"/>
  <c r="AR22"/>
  <c r="AQ22"/>
  <c r="AP22"/>
  <c r="AO22"/>
  <c r="AN22"/>
  <c r="AM22"/>
  <c r="AL22"/>
  <c r="AA21"/>
  <c r="AB21"/>
  <c r="I21"/>
  <c r="BJ21"/>
  <c r="BI21"/>
  <c r="BH21"/>
  <c r="BG21"/>
  <c r="BF21"/>
  <c r="BE21"/>
  <c r="BD21"/>
  <c r="AJ21"/>
  <c r="AS21"/>
  <c r="R21"/>
  <c r="BA21"/>
  <c r="AZ21"/>
  <c r="AY21"/>
  <c r="AX21"/>
  <c r="AW21"/>
  <c r="AV21"/>
  <c r="AU21"/>
  <c r="AR21"/>
  <c r="AQ21"/>
  <c r="AP21"/>
  <c r="AO21"/>
  <c r="AN21"/>
  <c r="AM21"/>
  <c r="AL21"/>
  <c r="AA20"/>
  <c r="BK20" s="1"/>
  <c r="I20"/>
  <c r="J20"/>
  <c r="BL20" s="1"/>
  <c r="BJ20"/>
  <c r="BI20"/>
  <c r="BH20"/>
  <c r="BG20"/>
  <c r="BF20"/>
  <c r="BE20"/>
  <c r="BD20"/>
  <c r="AJ20"/>
  <c r="R20"/>
  <c r="S20" s="1"/>
  <c r="BA20"/>
  <c r="AZ20"/>
  <c r="AY20"/>
  <c r="AX20"/>
  <c r="AW20"/>
  <c r="AV20"/>
  <c r="AU20"/>
  <c r="AR20"/>
  <c r="AQ20"/>
  <c r="AP20"/>
  <c r="AO20"/>
  <c r="AN20"/>
  <c r="AM20"/>
  <c r="AL20"/>
  <c r="AA19"/>
  <c r="AB19" s="1"/>
  <c r="I19"/>
  <c r="BK19" s="1"/>
  <c r="J19"/>
  <c r="BJ19"/>
  <c r="BI19"/>
  <c r="BH19"/>
  <c r="BG19"/>
  <c r="BF19"/>
  <c r="BE19"/>
  <c r="BD19"/>
  <c r="AJ19"/>
  <c r="BB19" s="1"/>
  <c r="AS19"/>
  <c r="R19"/>
  <c r="S19"/>
  <c r="BA19"/>
  <c r="AZ19"/>
  <c r="AY19"/>
  <c r="AX19"/>
  <c r="AW19"/>
  <c r="AV19"/>
  <c r="AU19"/>
  <c r="AR19"/>
  <c r="AQ19"/>
  <c r="AP19"/>
  <c r="AO19"/>
  <c r="AN19"/>
  <c r="AM19"/>
  <c r="AL19"/>
  <c r="AA18"/>
  <c r="AB18"/>
  <c r="I18"/>
  <c r="BJ18"/>
  <c r="BI18"/>
  <c r="BH18"/>
  <c r="BG18"/>
  <c r="BF18"/>
  <c r="BE18"/>
  <c r="BD18"/>
  <c r="AJ18"/>
  <c r="R18"/>
  <c r="S18"/>
  <c r="BA18"/>
  <c r="AZ18"/>
  <c r="AY18"/>
  <c r="AX18"/>
  <c r="AW18"/>
  <c r="AV18"/>
  <c r="AU18"/>
  <c r="AR18"/>
  <c r="AQ18"/>
  <c r="AP18"/>
  <c r="AO18"/>
  <c r="AN18"/>
  <c r="AM18"/>
  <c r="AL18"/>
  <c r="AA17"/>
  <c r="AB17"/>
  <c r="I17"/>
  <c r="J17"/>
  <c r="BJ17"/>
  <c r="BI17"/>
  <c r="BH17"/>
  <c r="BG17"/>
  <c r="BF17"/>
  <c r="BE17"/>
  <c r="BD17"/>
  <c r="AJ17"/>
  <c r="AK17" s="1"/>
  <c r="R17"/>
  <c r="BB17" s="1"/>
  <c r="BA17"/>
  <c r="AZ17"/>
  <c r="AY17"/>
  <c r="AX17"/>
  <c r="AW17"/>
  <c r="AV17"/>
  <c r="AU17"/>
  <c r="AR17"/>
  <c r="AQ17"/>
  <c r="AP17"/>
  <c r="AO17"/>
  <c r="AN17"/>
  <c r="AM17"/>
  <c r="AL17"/>
  <c r="AA16"/>
  <c r="AB16" s="1"/>
  <c r="BL16" s="1"/>
  <c r="I16"/>
  <c r="J16" s="1"/>
  <c r="BJ16"/>
  <c r="BI16"/>
  <c r="BH16"/>
  <c r="BG16"/>
  <c r="BF16"/>
  <c r="BE16"/>
  <c r="BD16"/>
  <c r="AJ16"/>
  <c r="R16"/>
  <c r="S16"/>
  <c r="BA16"/>
  <c r="AZ16"/>
  <c r="AY16"/>
  <c r="AX16"/>
  <c r="AW16"/>
  <c r="AV16"/>
  <c r="AU16"/>
  <c r="AR16"/>
  <c r="AQ16"/>
  <c r="AP16"/>
  <c r="AO16"/>
  <c r="AN16"/>
  <c r="AM16"/>
  <c r="AL16"/>
  <c r="AA15"/>
  <c r="AB15"/>
  <c r="I15"/>
  <c r="BJ15"/>
  <c r="BI15"/>
  <c r="BH15"/>
  <c r="BG15"/>
  <c r="BF15"/>
  <c r="BE15"/>
  <c r="BD15"/>
  <c r="AJ15"/>
  <c r="AK15" s="1"/>
  <c r="R15"/>
  <c r="BB15" s="1"/>
  <c r="S15"/>
  <c r="BA15"/>
  <c r="AZ15"/>
  <c r="AY15"/>
  <c r="AX15"/>
  <c r="AW15"/>
  <c r="AV15"/>
  <c r="AU15"/>
  <c r="AR15"/>
  <c r="AQ15"/>
  <c r="AP15"/>
  <c r="AO15"/>
  <c r="AN15"/>
  <c r="AM15"/>
  <c r="AL15"/>
  <c r="AA14"/>
  <c r="BK14" s="1"/>
  <c r="AB14"/>
  <c r="I14"/>
  <c r="J14" s="1"/>
  <c r="BL14"/>
  <c r="BJ14"/>
  <c r="BI14"/>
  <c r="BH14"/>
  <c r="BG14"/>
  <c r="BF14"/>
  <c r="BE14"/>
  <c r="BD14"/>
  <c r="AJ14"/>
  <c r="R14"/>
  <c r="S14" s="1"/>
  <c r="BA14"/>
  <c r="AZ14"/>
  <c r="AY14"/>
  <c r="AX14"/>
  <c r="AW14"/>
  <c r="AV14"/>
  <c r="AU14"/>
  <c r="AR14"/>
  <c r="AQ14"/>
  <c r="AP14"/>
  <c r="AO14"/>
  <c r="AN14"/>
  <c r="AM14"/>
  <c r="AL14"/>
  <c r="AA13"/>
  <c r="AB13" s="1"/>
  <c r="I13"/>
  <c r="J13"/>
  <c r="BJ13"/>
  <c r="BI13"/>
  <c r="BH13"/>
  <c r="BG13"/>
  <c r="BF13"/>
  <c r="BE13"/>
  <c r="BD13"/>
  <c r="AJ13"/>
  <c r="R13"/>
  <c r="S13" s="1"/>
  <c r="BA13"/>
  <c r="AZ13"/>
  <c r="AY13"/>
  <c r="AX13"/>
  <c r="AW13"/>
  <c r="AV13"/>
  <c r="AU13"/>
  <c r="AR13"/>
  <c r="AQ13"/>
  <c r="AP13"/>
  <c r="AO13"/>
  <c r="AN13"/>
  <c r="AM13"/>
  <c r="AL13"/>
  <c r="AA12"/>
  <c r="AB12" s="1"/>
  <c r="I12"/>
  <c r="J12"/>
  <c r="BL12" s="1"/>
  <c r="BJ12"/>
  <c r="BI12"/>
  <c r="BH12"/>
  <c r="BG12"/>
  <c r="BF12"/>
  <c r="BE12"/>
  <c r="BD12"/>
  <c r="AJ12"/>
  <c r="BB12" s="1"/>
  <c r="AK12"/>
  <c r="BC12" s="1"/>
  <c r="R12"/>
  <c r="BA12"/>
  <c r="AZ12"/>
  <c r="AY12"/>
  <c r="AX12"/>
  <c r="AW12"/>
  <c r="AV12"/>
  <c r="AU12"/>
  <c r="AR12"/>
  <c r="AQ12"/>
  <c r="AP12"/>
  <c r="AO12"/>
  <c r="AN12"/>
  <c r="AM12"/>
  <c r="AL12"/>
  <c r="AA11"/>
  <c r="I11"/>
  <c r="J11"/>
  <c r="BJ11"/>
  <c r="BI11"/>
  <c r="BH11"/>
  <c r="BG11"/>
  <c r="BF11"/>
  <c r="BE11"/>
  <c r="BD11"/>
  <c r="AJ11"/>
  <c r="R11"/>
  <c r="S11"/>
  <c r="BA11"/>
  <c r="AZ11"/>
  <c r="AY11"/>
  <c r="AX11"/>
  <c r="AW11"/>
  <c r="AV11"/>
  <c r="AU11"/>
  <c r="AR11"/>
  <c r="AQ11"/>
  <c r="AP11"/>
  <c r="AO11"/>
  <c r="AN11"/>
  <c r="AM11"/>
  <c r="AL11"/>
  <c r="AA10"/>
  <c r="AB10"/>
  <c r="I10"/>
  <c r="BK10" s="1"/>
  <c r="J10"/>
  <c r="BJ10"/>
  <c r="BI10"/>
  <c r="BH10"/>
  <c r="BG10"/>
  <c r="BF10"/>
  <c r="BE10"/>
  <c r="BD10"/>
  <c r="AJ10"/>
  <c r="R10"/>
  <c r="S10"/>
  <c r="BA10"/>
  <c r="AZ10"/>
  <c r="AY10"/>
  <c r="AX10"/>
  <c r="AW10"/>
  <c r="AV10"/>
  <c r="AU10"/>
  <c r="AS10"/>
  <c r="AR10"/>
  <c r="AQ10"/>
  <c r="AP10"/>
  <c r="AO10"/>
  <c r="AN10"/>
  <c r="AM10"/>
  <c r="AL10"/>
  <c r="AA9"/>
  <c r="AS9" s="1"/>
  <c r="I9"/>
  <c r="J9"/>
  <c r="BJ9"/>
  <c r="BI9"/>
  <c r="BH9"/>
  <c r="BG9"/>
  <c r="BF9"/>
  <c r="BE9"/>
  <c r="BD9"/>
  <c r="AJ9"/>
  <c r="AK9"/>
  <c r="R9"/>
  <c r="S9"/>
  <c r="BA9"/>
  <c r="AZ9"/>
  <c r="AY9"/>
  <c r="AX9"/>
  <c r="AW9"/>
  <c r="AV9"/>
  <c r="AU9"/>
  <c r="AR9"/>
  <c r="AQ9"/>
  <c r="AP9"/>
  <c r="AO9"/>
  <c r="AN9"/>
  <c r="AM9"/>
  <c r="AL9"/>
  <c r="AA8"/>
  <c r="AB8"/>
  <c r="I8"/>
  <c r="J8" s="1"/>
  <c r="BL8" s="1"/>
  <c r="BJ8"/>
  <c r="BI8"/>
  <c r="BH8"/>
  <c r="BG8"/>
  <c r="BF8"/>
  <c r="BE8"/>
  <c r="BD8"/>
  <c r="AJ8"/>
  <c r="AK8"/>
  <c r="BC8" s="1"/>
  <c r="R8"/>
  <c r="S8"/>
  <c r="BA8"/>
  <c r="AZ8"/>
  <c r="AY8"/>
  <c r="AX8"/>
  <c r="AW8"/>
  <c r="AV8"/>
  <c r="AU8"/>
  <c r="AR8"/>
  <c r="AQ8"/>
  <c r="AP8"/>
  <c r="AO8"/>
  <c r="AN8"/>
  <c r="AM8"/>
  <c r="AL8"/>
  <c r="AA7"/>
  <c r="AB7"/>
  <c r="I7"/>
  <c r="J7"/>
  <c r="BJ7"/>
  <c r="BI7"/>
  <c r="BH7"/>
  <c r="BG7"/>
  <c r="BF7"/>
  <c r="BE7"/>
  <c r="BD7"/>
  <c r="AJ7"/>
  <c r="R7"/>
  <c r="BA7"/>
  <c r="AZ7"/>
  <c r="AY7"/>
  <c r="AX7"/>
  <c r="AW7"/>
  <c r="AV7"/>
  <c r="AU7"/>
  <c r="AR7"/>
  <c r="AQ7"/>
  <c r="AP7"/>
  <c r="AO7"/>
  <c r="AN7"/>
  <c r="AM7"/>
  <c r="AL7"/>
  <c r="AA6"/>
  <c r="AB6"/>
  <c r="I6"/>
  <c r="J6" s="1"/>
  <c r="BJ6"/>
  <c r="BI6"/>
  <c r="BH6"/>
  <c r="BG6"/>
  <c r="BF6"/>
  <c r="BE6"/>
  <c r="BD6"/>
  <c r="AJ6"/>
  <c r="R6"/>
  <c r="BB6" s="1"/>
  <c r="S6"/>
  <c r="BC6" s="1"/>
  <c r="BA6"/>
  <c r="AZ6"/>
  <c r="AY6"/>
  <c r="AX6"/>
  <c r="AW6"/>
  <c r="AV6"/>
  <c r="AU6"/>
  <c r="AR6"/>
  <c r="AQ6"/>
  <c r="AP6"/>
  <c r="AO6"/>
  <c r="AN6"/>
  <c r="AM6"/>
  <c r="AL6"/>
  <c r="AA5"/>
  <c r="AB5"/>
  <c r="BL5" s="1"/>
  <c r="I5"/>
  <c r="J5" s="1"/>
  <c r="BJ5"/>
  <c r="BI5"/>
  <c r="BH5"/>
  <c r="BG5"/>
  <c r="BF5"/>
  <c r="BE5"/>
  <c r="BD5"/>
  <c r="AJ5"/>
  <c r="BB5" s="1"/>
  <c r="AK5"/>
  <c r="R5"/>
  <c r="S5" s="1"/>
  <c r="BA5"/>
  <c r="AZ5"/>
  <c r="AY5"/>
  <c r="AX5"/>
  <c r="AW5"/>
  <c r="AV5"/>
  <c r="AU5"/>
  <c r="AR5"/>
  <c r="AQ5"/>
  <c r="AP5"/>
  <c r="AO5"/>
  <c r="AN5"/>
  <c r="AM5"/>
  <c r="AL5"/>
  <c r="R55"/>
  <c r="L68"/>
  <c r="I52"/>
  <c r="AP55"/>
  <c r="X68"/>
  <c r="S7"/>
  <c r="BK11"/>
  <c r="V67"/>
  <c r="E65"/>
  <c r="B67"/>
  <c r="AC70"/>
  <c r="AI65"/>
  <c r="F65"/>
  <c r="AK24"/>
  <c r="AT24" s="1"/>
  <c r="AM50"/>
  <c r="G66"/>
  <c r="AX66"/>
  <c r="AY54"/>
  <c r="AN55"/>
  <c r="AN68" s="1"/>
  <c r="BJ50"/>
  <c r="BK5"/>
  <c r="BK13"/>
  <c r="AF64"/>
  <c r="O67"/>
  <c r="AO54"/>
  <c r="AO68" s="1"/>
  <c r="AV55"/>
  <c r="N66"/>
  <c r="BK22"/>
  <c r="AF65"/>
  <c r="W66"/>
  <c r="BA51"/>
  <c r="B64"/>
  <c r="D66"/>
  <c r="AI68"/>
  <c r="BB18"/>
  <c r="BG51"/>
  <c r="BG65" s="1"/>
  <c r="U65"/>
  <c r="P68"/>
  <c r="AW51"/>
  <c r="AW65"/>
  <c r="H66"/>
  <c r="O68"/>
  <c r="BL19"/>
  <c r="AS6"/>
  <c r="BL10"/>
  <c r="BC15"/>
  <c r="BK23"/>
  <c r="BK6"/>
  <c r="AS8"/>
  <c r="BK8"/>
  <c r="AB11"/>
  <c r="BL11"/>
  <c r="S12"/>
  <c r="AK18"/>
  <c r="AT18" s="1"/>
  <c r="AB20"/>
  <c r="AS23"/>
  <c r="BL17"/>
  <c r="BK17"/>
  <c r="AS18"/>
  <c r="AK6"/>
  <c r="AT6"/>
  <c r="AS15"/>
  <c r="BB24"/>
  <c r="BK24"/>
  <c r="BH50"/>
  <c r="F64"/>
  <c r="AU52"/>
  <c r="AC66"/>
  <c r="AC65"/>
  <c r="CV52"/>
  <c r="AM67"/>
  <c r="BL26"/>
  <c r="AT8"/>
  <c r="BB8"/>
  <c r="AT12"/>
  <c r="AT17"/>
  <c r="AQ51"/>
  <c r="E66"/>
  <c r="AH67"/>
  <c r="AH66"/>
  <c r="T70"/>
  <c r="BD59"/>
  <c r="AL59"/>
  <c r="AU59"/>
  <c r="T69"/>
  <c r="AS11"/>
  <c r="AK16"/>
  <c r="BC16" s="1"/>
  <c r="AS17"/>
  <c r="AK19"/>
  <c r="AT19" s="1"/>
  <c r="AB22"/>
  <c r="AB23"/>
  <c r="AC64"/>
  <c r="AU50"/>
  <c r="BI50"/>
  <c r="AY51"/>
  <c r="AY64" s="1"/>
  <c r="AP51"/>
  <c r="AP65" s="1"/>
  <c r="AG64"/>
  <c r="AG65"/>
  <c r="P67"/>
  <c r="AP53"/>
  <c r="AP66"/>
  <c r="AY53"/>
  <c r="AY67" s="1"/>
  <c r="AL54"/>
  <c r="AC68"/>
  <c r="AC67"/>
  <c r="AO58"/>
  <c r="AN58"/>
  <c r="I50"/>
  <c r="J50" s="1"/>
  <c r="Y65"/>
  <c r="AY52"/>
  <c r="O66"/>
  <c r="C67"/>
  <c r="C73" s="1"/>
  <c r="BD58"/>
  <c r="B69"/>
  <c r="AT15"/>
  <c r="AS26"/>
  <c r="BK26"/>
  <c r="AS27"/>
  <c r="O64"/>
  <c r="O74" s="1"/>
  <c r="K64"/>
  <c r="C66"/>
  <c r="F66"/>
  <c r="BB23"/>
  <c r="AS25"/>
  <c r="Q66"/>
  <c r="Q65"/>
  <c r="BJ52"/>
  <c r="BA52"/>
  <c r="Z65"/>
  <c r="D67"/>
  <c r="D68"/>
  <c r="AE69"/>
  <c r="X70"/>
  <c r="BC24"/>
  <c r="Z64"/>
  <c r="AQ52"/>
  <c r="AQ65" s="1"/>
  <c r="AH65"/>
  <c r="BL7"/>
  <c r="BK7"/>
  <c r="AS12"/>
  <c r="BK12"/>
  <c r="AS13"/>
  <c r="AK21"/>
  <c r="AT21" s="1"/>
  <c r="BB26"/>
  <c r="AW54"/>
  <c r="AE68"/>
  <c r="AN54"/>
  <c r="AN67" s="1"/>
  <c r="BH59"/>
  <c r="AX51"/>
  <c r="AX65" s="1"/>
  <c r="AO51"/>
  <c r="Z67"/>
  <c r="Z66"/>
  <c r="BJ53"/>
  <c r="BJ66" s="1"/>
  <c r="AX54"/>
  <c r="AX67"/>
  <c r="BL25"/>
  <c r="BB27"/>
  <c r="AN50"/>
  <c r="BE52"/>
  <c r="U66"/>
  <c r="AA52"/>
  <c r="BK52" s="1"/>
  <c r="AV52"/>
  <c r="G68"/>
  <c r="W68"/>
  <c r="AO55"/>
  <c r="H64"/>
  <c r="AV50"/>
  <c r="AJ50"/>
  <c r="AK50" s="1"/>
  <c r="DJ67"/>
  <c r="X66"/>
  <c r="AY55"/>
  <c r="AY68" s="1"/>
  <c r="AG68"/>
  <c r="F68"/>
  <c r="K65"/>
  <c r="AM52"/>
  <c r="AM66" s="1"/>
  <c r="AD66"/>
  <c r="R53"/>
  <c r="AV53"/>
  <c r="L66"/>
  <c r="AX55"/>
  <c r="AX68" s="1"/>
  <c r="DC67"/>
  <c r="H67"/>
  <c r="BI52"/>
  <c r="BD52"/>
  <c r="AF66"/>
  <c r="AO53"/>
  <c r="BA55"/>
  <c r="U68"/>
  <c r="BE54"/>
  <c r="L70"/>
  <c r="BD50"/>
  <c r="AN53"/>
  <c r="AN66" s="1"/>
  <c r="AE66"/>
  <c r="AW53"/>
  <c r="K69"/>
  <c r="K70"/>
  <c r="BF52"/>
  <c r="AG67"/>
  <c r="BG53"/>
  <c r="BG66"/>
  <c r="AF68"/>
  <c r="L67"/>
  <c r="AD68"/>
  <c r="AJ54"/>
  <c r="AV54"/>
  <c r="AV67" s="1"/>
  <c r="BJ55"/>
  <c r="CX68"/>
  <c r="BF54"/>
  <c r="BF67" s="1"/>
  <c r="V68"/>
  <c r="BH55"/>
  <c r="AP54"/>
  <c r="AP68" s="1"/>
  <c r="AP67"/>
  <c r="M68"/>
  <c r="AL58"/>
  <c r="AC69"/>
  <c r="BC18"/>
  <c r="BD69"/>
  <c r="AY66"/>
  <c r="BE66"/>
  <c r="AL69"/>
  <c r="AK54"/>
  <c r="BL23"/>
  <c r="BC23"/>
  <c r="AT23"/>
  <c r="AB52"/>
  <c r="AL68"/>
  <c r="AL70"/>
  <c r="S53"/>
  <c r="BE67"/>
  <c r="BF66"/>
  <c r="AO67"/>
  <c r="AO65"/>
  <c r="AU70"/>
  <c r="DJ66"/>
  <c r="CU66"/>
  <c r="CV50"/>
  <c r="CY67"/>
  <c r="DH65"/>
  <c r="CV53"/>
  <c r="CU69"/>
  <c r="CV68"/>
  <c r="CU67"/>
  <c r="CX65"/>
  <c r="AW61"/>
  <c r="AV61"/>
  <c r="AN61"/>
  <c r="AM61"/>
  <c r="BI61"/>
  <c r="AZ61"/>
  <c r="AY61"/>
  <c r="AY71" s="1"/>
  <c r="AR60"/>
  <c r="AS35"/>
  <c r="AH70"/>
  <c r="AQ59"/>
  <c r="AH69"/>
  <c r="AZ58"/>
  <c r="AP60"/>
  <c r="AP59"/>
  <c r="AG70"/>
  <c r="AS39"/>
  <c r="AO59"/>
  <c r="AO69"/>
  <c r="AF69"/>
  <c r="AX58"/>
  <c r="AX69" s="1"/>
  <c r="AJ58"/>
  <c r="AK58"/>
  <c r="AT58" s="1"/>
  <c r="AE70"/>
  <c r="AS40"/>
  <c r="AD70"/>
  <c r="AD69"/>
  <c r="BB38"/>
  <c r="AT37"/>
  <c r="BB36"/>
  <c r="AM59"/>
  <c r="AS34"/>
  <c r="AT32"/>
  <c r="AK45"/>
  <c r="BC45" s="1"/>
  <c r="AT45"/>
  <c r="AS43"/>
  <c r="AT43"/>
  <c r="BK43"/>
  <c r="BJ60"/>
  <c r="BJ71" s="1"/>
  <c r="BA60"/>
  <c r="Z70"/>
  <c r="Z69"/>
  <c r="DL69"/>
  <c r="AR58"/>
  <c r="BJ58"/>
  <c r="BA58"/>
  <c r="AB40"/>
  <c r="AQ60"/>
  <c r="AQ70" s="1"/>
  <c r="AZ59"/>
  <c r="AQ69"/>
  <c r="BI58"/>
  <c r="BI69" s="1"/>
  <c r="Y69"/>
  <c r="AY60"/>
  <c r="BH60"/>
  <c r="BH70"/>
  <c r="AB34"/>
  <c r="BL34" s="1"/>
  <c r="AT34"/>
  <c r="AA58"/>
  <c r="DM58" s="1"/>
  <c r="AY58"/>
  <c r="X69"/>
  <c r="AS41"/>
  <c r="AB39"/>
  <c r="AT39"/>
  <c r="BG60"/>
  <c r="BG71" s="1"/>
  <c r="W70"/>
  <c r="W69"/>
  <c r="DI69"/>
  <c r="AS38"/>
  <c r="AB38"/>
  <c r="AT38"/>
  <c r="AS37"/>
  <c r="BL37"/>
  <c r="V70"/>
  <c r="BK35"/>
  <c r="AB35"/>
  <c r="AS32"/>
  <c r="AW58"/>
  <c r="AS31"/>
  <c r="BK42"/>
  <c r="BL41"/>
  <c r="BK39"/>
  <c r="BC37"/>
  <c r="AV59"/>
  <c r="AS33"/>
  <c r="BL33"/>
  <c r="BK32"/>
  <c r="AM58"/>
  <c r="BC31"/>
  <c r="U69"/>
  <c r="Q70"/>
  <c r="Q69"/>
  <c r="P70"/>
  <c r="P69"/>
  <c r="BB34"/>
  <c r="BB40"/>
  <c r="AY59"/>
  <c r="AY69" s="1"/>
  <c r="O70"/>
  <c r="S42"/>
  <c r="BC42"/>
  <c r="N70"/>
  <c r="AX59"/>
  <c r="BB35"/>
  <c r="R60"/>
  <c r="R70" s="1"/>
  <c r="M70"/>
  <c r="AW59"/>
  <c r="AW69" s="1"/>
  <c r="R59"/>
  <c r="R69" s="1"/>
  <c r="M69"/>
  <c r="BB37"/>
  <c r="AV58"/>
  <c r="R58"/>
  <c r="S32"/>
  <c r="BC32"/>
  <c r="BB43"/>
  <c r="J43"/>
  <c r="BL43"/>
  <c r="BK40"/>
  <c r="H70"/>
  <c r="BJ59"/>
  <c r="H69"/>
  <c r="BK37"/>
  <c r="BI59"/>
  <c r="G70"/>
  <c r="G69"/>
  <c r="F70"/>
  <c r="DA69"/>
  <c r="F69"/>
  <c r="BH58"/>
  <c r="J32"/>
  <c r="BL32" s="1"/>
  <c r="BK41"/>
  <c r="E69"/>
  <c r="BG58"/>
  <c r="J39"/>
  <c r="D70"/>
  <c r="I59"/>
  <c r="CC59" s="1"/>
  <c r="D69"/>
  <c r="BF58"/>
  <c r="I60"/>
  <c r="DD60" s="1"/>
  <c r="C69"/>
  <c r="J36"/>
  <c r="C70"/>
  <c r="BE59"/>
  <c r="BE70"/>
  <c r="BK34"/>
  <c r="BK33"/>
  <c r="I58"/>
  <c r="BK31"/>
  <c r="BE58"/>
  <c r="CV67"/>
  <c r="CV66"/>
  <c r="AZ69"/>
  <c r="AP70"/>
  <c r="AP69"/>
  <c r="AM69"/>
  <c r="BC34"/>
  <c r="AY70"/>
  <c r="AS58"/>
  <c r="AB58"/>
  <c r="BL39"/>
  <c r="BC38"/>
  <c r="AV69"/>
  <c r="S60"/>
  <c r="BB58"/>
  <c r="S58"/>
  <c r="BJ69"/>
  <c r="J60"/>
  <c r="BE69"/>
  <c r="CX69"/>
  <c r="BK58"/>
  <c r="J58"/>
  <c r="BC58"/>
  <c r="BL58"/>
  <c r="R67" l="1"/>
  <c r="S54"/>
  <c r="S67" s="1"/>
  <c r="BL40"/>
  <c r="BC40"/>
  <c r="BC44"/>
  <c r="AY74"/>
  <c r="AW64"/>
  <c r="DL68"/>
  <c r="AJ69"/>
  <c r="AK59"/>
  <c r="BH65"/>
  <c r="BH64"/>
  <c r="AT9"/>
  <c r="CV51"/>
  <c r="AS42"/>
  <c r="AK25"/>
  <c r="BB25"/>
  <c r="K71"/>
  <c r="DA66"/>
  <c r="BC35"/>
  <c r="AP64"/>
  <c r="AY65"/>
  <c r="AV66"/>
  <c r="R68"/>
  <c r="Y67"/>
  <c r="DK54"/>
  <c r="DK67" s="1"/>
  <c r="BI54"/>
  <c r="BI67" s="1"/>
  <c r="AQ54"/>
  <c r="AQ67" s="1"/>
  <c r="AZ54"/>
  <c r="CG59"/>
  <c r="V69"/>
  <c r="CX66"/>
  <c r="CX67"/>
  <c r="S39"/>
  <c r="BC39" s="1"/>
  <c r="I69"/>
  <c r="I70"/>
  <c r="AA60"/>
  <c r="CU65"/>
  <c r="AM65"/>
  <c r="BD65"/>
  <c r="CC52"/>
  <c r="CL52"/>
  <c r="BU52"/>
  <c r="P64"/>
  <c r="AI64"/>
  <c r="AJ51"/>
  <c r="DG51"/>
  <c r="DG64" s="1"/>
  <c r="CF51"/>
  <c r="AA51"/>
  <c r="DM51" s="1"/>
  <c r="AV51"/>
  <c r="AV64" s="1"/>
  <c r="AM51"/>
  <c r="AM64" s="1"/>
  <c r="U64"/>
  <c r="P65"/>
  <c r="P66"/>
  <c r="AZ52"/>
  <c r="AZ65" s="1"/>
  <c r="DB65"/>
  <c r="DB66"/>
  <c r="BY54"/>
  <c r="I54"/>
  <c r="CY55"/>
  <c r="CY68" s="1"/>
  <c r="BX55"/>
  <c r="I55"/>
  <c r="DK60"/>
  <c r="DK70" s="1"/>
  <c r="Y70"/>
  <c r="CJ60"/>
  <c r="CJ54"/>
  <c r="CZ54"/>
  <c r="S59"/>
  <c r="S69" s="1"/>
  <c r="BB41"/>
  <c r="BK36"/>
  <c r="BB42"/>
  <c r="BI60"/>
  <c r="BI70" s="1"/>
  <c r="BC19"/>
  <c r="AW50"/>
  <c r="S55"/>
  <c r="S68" s="1"/>
  <c r="AR51"/>
  <c r="AR64" s="1"/>
  <c r="AG73"/>
  <c r="BL22"/>
  <c r="E67"/>
  <c r="AA54"/>
  <c r="BE51"/>
  <c r="S17"/>
  <c r="BC17" s="1"/>
  <c r="BB31"/>
  <c r="J38"/>
  <c r="BL38" s="1"/>
  <c r="V73"/>
  <c r="Q74"/>
  <c r="Q73"/>
  <c r="CE51"/>
  <c r="DF51"/>
  <c r="DF64" s="1"/>
  <c r="T64"/>
  <c r="BD51"/>
  <c r="BD64" s="1"/>
  <c r="AL51"/>
  <c r="AL64" s="1"/>
  <c r="AB51"/>
  <c r="AU51"/>
  <c r="AU64" s="1"/>
  <c r="T66"/>
  <c r="AU53"/>
  <c r="AU66" s="1"/>
  <c r="T67"/>
  <c r="DF53"/>
  <c r="CE53"/>
  <c r="BD53"/>
  <c r="BD66" s="1"/>
  <c r="DN58"/>
  <c r="DE60"/>
  <c r="DC64"/>
  <c r="AW66"/>
  <c r="AW67"/>
  <c r="AK14"/>
  <c r="AS14"/>
  <c r="AL66"/>
  <c r="AY73"/>
  <c r="DH60"/>
  <c r="AW60"/>
  <c r="AW70" s="1"/>
  <c r="BF60"/>
  <c r="CG60"/>
  <c r="AN60"/>
  <c r="AN70" s="1"/>
  <c r="AB65"/>
  <c r="BJ68"/>
  <c r="BJ73" s="1"/>
  <c r="BI71"/>
  <c r="DE50"/>
  <c r="H73"/>
  <c r="H74"/>
  <c r="BK16"/>
  <c r="BK9"/>
  <c r="AB9"/>
  <c r="BL9" s="1"/>
  <c r="BX51"/>
  <c r="CY51"/>
  <c r="D64"/>
  <c r="BC41"/>
  <c r="AB36"/>
  <c r="AM71"/>
  <c r="Z74"/>
  <c r="BA65"/>
  <c r="AC73"/>
  <c r="AS16"/>
  <c r="I51"/>
  <c r="DD51" s="1"/>
  <c r="DD64" s="1"/>
  <c r="BL27"/>
  <c r="J15"/>
  <c r="BL15" s="1"/>
  <c r="BK15"/>
  <c r="BB21"/>
  <c r="S21"/>
  <c r="BC21" s="1"/>
  <c r="AB28"/>
  <c r="BL28" s="1"/>
  <c r="AS28"/>
  <c r="BK28"/>
  <c r="CL50"/>
  <c r="BU50"/>
  <c r="CC50"/>
  <c r="CL58"/>
  <c r="CC58"/>
  <c r="CZ50"/>
  <c r="E64"/>
  <c r="DI50"/>
  <c r="DI64" s="1"/>
  <c r="CH50"/>
  <c r="W64"/>
  <c r="BG50"/>
  <c r="BG64" s="1"/>
  <c r="AA50"/>
  <c r="AX50"/>
  <c r="AX64" s="1"/>
  <c r="AR52"/>
  <c r="AJ52"/>
  <c r="B66"/>
  <c r="B74" s="1"/>
  <c r="BV52"/>
  <c r="CW52"/>
  <c r="CW65" s="1"/>
  <c r="B65"/>
  <c r="J52"/>
  <c r="AK46"/>
  <c r="AS46"/>
  <c r="BB46"/>
  <c r="Y71"/>
  <c r="I71"/>
  <c r="J61"/>
  <c r="J71" s="1"/>
  <c r="BA71"/>
  <c r="AF73"/>
  <c r="BK27"/>
  <c r="J27"/>
  <c r="AD74"/>
  <c r="AD73"/>
  <c r="CA51"/>
  <c r="DB51"/>
  <c r="DB64" s="1"/>
  <c r="G64"/>
  <c r="AI66"/>
  <c r="AR53"/>
  <c r="AR66" s="1"/>
  <c r="BA53"/>
  <c r="BA66" s="1"/>
  <c r="AJ53"/>
  <c r="BB14"/>
  <c r="AK22"/>
  <c r="BB22"/>
  <c r="AO71"/>
  <c r="AT16"/>
  <c r="BC5"/>
  <c r="AT5"/>
  <c r="CJ53"/>
  <c r="Y66"/>
  <c r="AA53"/>
  <c r="DK53"/>
  <c r="DK66" s="1"/>
  <c r="BI53"/>
  <c r="BI66" s="1"/>
  <c r="AZ53"/>
  <c r="CB55"/>
  <c r="DC55"/>
  <c r="DC68" s="1"/>
  <c r="AI69"/>
  <c r="BA59"/>
  <c r="BA69" s="1"/>
  <c r="BY59"/>
  <c r="CZ59"/>
  <c r="CZ69" s="1"/>
  <c r="BG59"/>
  <c r="DG60"/>
  <c r="CF60"/>
  <c r="U70"/>
  <c r="U71"/>
  <c r="AN59"/>
  <c r="AN69" s="1"/>
  <c r="R51"/>
  <c r="R64" s="1"/>
  <c r="BI51"/>
  <c r="AK20"/>
  <c r="AS20"/>
  <c r="BB20"/>
  <c r="AT40"/>
  <c r="CD58"/>
  <c r="CM58"/>
  <c r="AQ50"/>
  <c r="AQ64" s="1"/>
  <c r="AZ50"/>
  <c r="AZ64" s="1"/>
  <c r="CI51"/>
  <c r="X65"/>
  <c r="DJ51"/>
  <c r="X64"/>
  <c r="DF52"/>
  <c r="DF65" s="1"/>
  <c r="T65"/>
  <c r="AL52"/>
  <c r="AL65" s="1"/>
  <c r="BZ53"/>
  <c r="I53"/>
  <c r="DD53" s="1"/>
  <c r="DD66" s="1"/>
  <c r="BH53"/>
  <c r="BH66" s="1"/>
  <c r="DK55"/>
  <c r="DK68" s="1"/>
  <c r="Y68"/>
  <c r="BI55"/>
  <c r="CJ55"/>
  <c r="AA55"/>
  <c r="AQ71"/>
  <c r="DH59"/>
  <c r="DH69" s="1"/>
  <c r="BB33"/>
  <c r="AZ60"/>
  <c r="AZ70" s="1"/>
  <c r="AT31"/>
  <c r="AJ60"/>
  <c r="AX60"/>
  <c r="AX70" s="1"/>
  <c r="AV68"/>
  <c r="AS54"/>
  <c r="J59"/>
  <c r="J69" s="1"/>
  <c r="BJ70"/>
  <c r="BF59"/>
  <c r="BF69" s="1"/>
  <c r="AA59"/>
  <c r="BB59" s="1"/>
  <c r="BB69" s="1"/>
  <c r="AV60"/>
  <c r="AV70" s="1"/>
  <c r="AO60"/>
  <c r="AO70" s="1"/>
  <c r="AR59"/>
  <c r="AR69" s="1"/>
  <c r="AN71"/>
  <c r="CU64"/>
  <c r="DG66"/>
  <c r="BH69"/>
  <c r="G65"/>
  <c r="BC9"/>
  <c r="BJ65"/>
  <c r="BG54"/>
  <c r="BG67" s="1"/>
  <c r="AH64"/>
  <c r="BF51"/>
  <c r="BB16"/>
  <c r="BB28"/>
  <c r="AU54"/>
  <c r="K67"/>
  <c r="K68"/>
  <c r="Q68"/>
  <c r="AH68"/>
  <c r="AZ55"/>
  <c r="AZ68" s="1"/>
  <c r="AQ55"/>
  <c r="DA54"/>
  <c r="F67"/>
  <c r="F74" s="1"/>
  <c r="BZ54"/>
  <c r="BH54"/>
  <c r="CZ55"/>
  <c r="CZ68" s="1"/>
  <c r="BY55"/>
  <c r="E68"/>
  <c r="AG71"/>
  <c r="AG74" s="1"/>
  <c r="AP61"/>
  <c r="AP71" s="1"/>
  <c r="F71"/>
  <c r="BH61"/>
  <c r="BH71" s="1"/>
  <c r="BB9"/>
  <c r="AK11"/>
  <c r="BB11"/>
  <c r="BC27"/>
  <c r="CL51"/>
  <c r="BU51"/>
  <c r="AO50"/>
  <c r="AO64" s="1"/>
  <c r="BX50"/>
  <c r="CY50"/>
  <c r="DH50"/>
  <c r="DH64" s="1"/>
  <c r="CG50"/>
  <c r="BF50"/>
  <c r="S51"/>
  <c r="S64" s="1"/>
  <c r="W67"/>
  <c r="CH54"/>
  <c r="DI54"/>
  <c r="BX59"/>
  <c r="CY59"/>
  <c r="DG59"/>
  <c r="DG69" s="1"/>
  <c r="CF59"/>
  <c r="BW60"/>
  <c r="C71"/>
  <c r="BK44"/>
  <c r="AB44"/>
  <c r="BK46"/>
  <c r="CG52"/>
  <c r="CZ64"/>
  <c r="CZ65"/>
  <c r="CX60"/>
  <c r="CX70" s="1"/>
  <c r="DL64"/>
  <c r="F73"/>
  <c r="AK10"/>
  <c r="BB10"/>
  <c r="J18"/>
  <c r="BK18"/>
  <c r="BA50"/>
  <c r="BA64" s="1"/>
  <c r="AR50"/>
  <c r="DD50"/>
  <c r="DA51"/>
  <c r="DA64" s="1"/>
  <c r="BZ51"/>
  <c r="L69"/>
  <c r="L74" s="1"/>
  <c r="AI70"/>
  <c r="CB59"/>
  <c r="DC59"/>
  <c r="DC69" s="1"/>
  <c r="DK59"/>
  <c r="DK69" s="1"/>
  <c r="CJ59"/>
  <c r="DA60"/>
  <c r="DA70" s="1"/>
  <c r="BZ60"/>
  <c r="AF71"/>
  <c r="AF74" s="1"/>
  <c r="N71"/>
  <c r="AX61"/>
  <c r="AX71" s="1"/>
  <c r="AS5"/>
  <c r="K73"/>
  <c r="K74"/>
  <c r="DN52"/>
  <c r="BL6"/>
  <c r="AK13"/>
  <c r="BB13"/>
  <c r="J21"/>
  <c r="BL21" s="1"/>
  <c r="BK21"/>
  <c r="N64"/>
  <c r="N65"/>
  <c r="AN64"/>
  <c r="R52"/>
  <c r="D65"/>
  <c r="BX52"/>
  <c r="AM55"/>
  <c r="AM68" s="1"/>
  <c r="AJ55"/>
  <c r="CV59"/>
  <c r="DD59"/>
  <c r="DD69" s="1"/>
  <c r="DM59"/>
  <c r="DM69" s="1"/>
  <c r="BE71"/>
  <c r="AJ61"/>
  <c r="BF61"/>
  <c r="BF71" s="1"/>
  <c r="AA61"/>
  <c r="V71"/>
  <c r="V74" s="1"/>
  <c r="DH58"/>
  <c r="BL13"/>
  <c r="BL18"/>
  <c r="CN73"/>
  <c r="DG52"/>
  <c r="CF52"/>
  <c r="BA54"/>
  <c r="AR54"/>
  <c r="CI54"/>
  <c r="X67"/>
  <c r="DD55"/>
  <c r="DD68" s="1"/>
  <c r="CU68"/>
  <c r="BB45"/>
  <c r="AS45"/>
  <c r="Q71"/>
  <c r="DC70"/>
  <c r="AE73"/>
  <c r="CR73"/>
  <c r="C74"/>
  <c r="M64"/>
  <c r="M65"/>
  <c r="DA52"/>
  <c r="BZ52"/>
  <c r="BY53"/>
  <c r="CZ53"/>
  <c r="CZ66" s="1"/>
  <c r="CE54"/>
  <c r="DF54"/>
  <c r="BD54"/>
  <c r="BD67" s="1"/>
  <c r="T68"/>
  <c r="BF55"/>
  <c r="BF68" s="1"/>
  <c r="AW55"/>
  <c r="AW68" s="1"/>
  <c r="CG55"/>
  <c r="N69"/>
  <c r="BD60"/>
  <c r="BD70" s="1"/>
  <c r="BV60"/>
  <c r="B70"/>
  <c r="BL46"/>
  <c r="AU61"/>
  <c r="AU71" s="1"/>
  <c r="AL61"/>
  <c r="AL71" s="1"/>
  <c r="M71"/>
  <c r="AC71"/>
  <c r="AC74" s="1"/>
  <c r="BV54"/>
  <c r="DC65"/>
  <c r="AK7"/>
  <c r="BB7"/>
  <c r="AS7"/>
  <c r="CL55"/>
  <c r="BU55"/>
  <c r="DK51"/>
  <c r="Y64"/>
  <c r="DH53"/>
  <c r="V66"/>
  <c r="B68"/>
  <c r="BD55"/>
  <c r="BD68" s="1"/>
  <c r="DG55"/>
  <c r="DG68" s="1"/>
  <c r="CF55"/>
  <c r="BE55"/>
  <c r="BE68" s="1"/>
  <c r="DE58"/>
  <c r="L71"/>
  <c r="R61"/>
  <c r="R71" s="1"/>
  <c r="CW60"/>
  <c r="CW70" s="1"/>
  <c r="DH55"/>
  <c r="DH68" s="1"/>
  <c r="CY66"/>
  <c r="DB68"/>
  <c r="BJ54"/>
  <c r="BJ67" s="1"/>
  <c r="DL54"/>
  <c r="DL67" s="1"/>
  <c r="Z68"/>
  <c r="Z73" s="1"/>
  <c r="DD54"/>
  <c r="CE58"/>
  <c r="AU58"/>
  <c r="AU69" s="1"/>
  <c r="AS44"/>
  <c r="AE71"/>
  <c r="AE74" s="1"/>
  <c r="CA52"/>
  <c r="BZ58"/>
  <c r="DL52"/>
  <c r="BW50"/>
  <c r="CX50"/>
  <c r="CX64" s="1"/>
  <c r="CX73" s="1"/>
  <c r="DG50"/>
  <c r="CF50"/>
  <c r="DM52"/>
  <c r="DC66"/>
  <c r="DM53"/>
  <c r="CA58"/>
  <c r="DB58"/>
  <c r="DB69" s="1"/>
  <c r="DL70"/>
  <c r="CL60"/>
  <c r="CG51"/>
  <c r="DJ50"/>
  <c r="AR68"/>
  <c r="BG55"/>
  <c r="BG68" s="1"/>
  <c r="DB70"/>
  <c r="AR71"/>
  <c r="BV50"/>
  <c r="BX53"/>
  <c r="CG54"/>
  <c r="DJ58"/>
  <c r="DJ69" s="1"/>
  <c r="U67"/>
  <c r="BU60"/>
  <c r="CB54"/>
  <c r="DD52"/>
  <c r="CW53"/>
  <c r="CC60"/>
  <c r="CI52"/>
  <c r="DJ65" l="1"/>
  <c r="DJ64"/>
  <c r="DJ73" s="1"/>
  <c r="AJ66"/>
  <c r="AK53"/>
  <c r="AS53"/>
  <c r="AS66" s="1"/>
  <c r="BB53"/>
  <c r="AJ67"/>
  <c r="AP73"/>
  <c r="AP74"/>
  <c r="CD55"/>
  <c r="CM55"/>
  <c r="AJ65"/>
  <c r="AS52"/>
  <c r="BB52"/>
  <c r="BB65" s="1"/>
  <c r="AK52"/>
  <c r="BL36"/>
  <c r="AT36"/>
  <c r="BC36"/>
  <c r="AZ71"/>
  <c r="AT25"/>
  <c r="BC25"/>
  <c r="AN73"/>
  <c r="AN74"/>
  <c r="BF64"/>
  <c r="BF65"/>
  <c r="DG70"/>
  <c r="E74"/>
  <c r="E73"/>
  <c r="J55"/>
  <c r="I68"/>
  <c r="BJ74"/>
  <c r="CM60"/>
  <c r="CD60"/>
  <c r="CC55"/>
  <c r="L73"/>
  <c r="AT46"/>
  <c r="BC46"/>
  <c r="D73"/>
  <c r="D74"/>
  <c r="BD71"/>
  <c r="BL44"/>
  <c r="AT44"/>
  <c r="DI67"/>
  <c r="DI73" s="1"/>
  <c r="DI68"/>
  <c r="AB55"/>
  <c r="DM55"/>
  <c r="DM68" s="1"/>
  <c r="BK55"/>
  <c r="BK68" s="1"/>
  <c r="AA68"/>
  <c r="BI65"/>
  <c r="BI64"/>
  <c r="G73"/>
  <c r="G74"/>
  <c r="DE52"/>
  <c r="AX73"/>
  <c r="AX74"/>
  <c r="CY65"/>
  <c r="CY64"/>
  <c r="CY73" s="1"/>
  <c r="AL73"/>
  <c r="AL74"/>
  <c r="CZ70"/>
  <c r="U74"/>
  <c r="U73"/>
  <c r="AK51"/>
  <c r="BB51"/>
  <c r="BB64" s="1"/>
  <c r="AJ64"/>
  <c r="AS51"/>
  <c r="S61"/>
  <c r="S71" s="1"/>
  <c r="DN51"/>
  <c r="CV64"/>
  <c r="CV65"/>
  <c r="J70"/>
  <c r="CL59"/>
  <c r="DL65"/>
  <c r="DL66"/>
  <c r="DL73" s="1"/>
  <c r="DA65"/>
  <c r="DA73" s="1"/>
  <c r="BA67"/>
  <c r="BA68"/>
  <c r="AA71"/>
  <c r="BK61"/>
  <c r="BK71" s="1"/>
  <c r="AB61"/>
  <c r="AJ68"/>
  <c r="BB55"/>
  <c r="BB68" s="1"/>
  <c r="AK55"/>
  <c r="AS55"/>
  <c r="AS68" s="1"/>
  <c r="AO73"/>
  <c r="AO74"/>
  <c r="BH67"/>
  <c r="BH73" s="1"/>
  <c r="BH68"/>
  <c r="R73"/>
  <c r="R74"/>
  <c r="CL53"/>
  <c r="AB53"/>
  <c r="BK53"/>
  <c r="BK66" s="1"/>
  <c r="AA66"/>
  <c r="DB73"/>
  <c r="B73"/>
  <c r="BK50"/>
  <c r="DM50"/>
  <c r="DM64" s="1"/>
  <c r="DM73" s="1"/>
  <c r="AS50"/>
  <c r="AB50"/>
  <c r="BB50"/>
  <c r="BF70"/>
  <c r="AT14"/>
  <c r="BC14"/>
  <c r="BD73"/>
  <c r="BD74"/>
  <c r="CZ67"/>
  <c r="CZ73" s="1"/>
  <c r="CC54"/>
  <c r="I67"/>
  <c r="J54"/>
  <c r="AM74"/>
  <c r="AM73"/>
  <c r="AI74"/>
  <c r="AI73"/>
  <c r="AV71"/>
  <c r="AV74" s="1"/>
  <c r="AS59"/>
  <c r="AS69" s="1"/>
  <c r="AR70"/>
  <c r="CW66"/>
  <c r="CW67"/>
  <c r="DF68"/>
  <c r="DF67"/>
  <c r="DF73" s="1"/>
  <c r="DA68"/>
  <c r="DA67"/>
  <c r="S52"/>
  <c r="R65"/>
  <c r="R66"/>
  <c r="J51"/>
  <c r="J64" s="1"/>
  <c r="I65"/>
  <c r="CC51"/>
  <c r="I64"/>
  <c r="AW73"/>
  <c r="CU73"/>
  <c r="CC53"/>
  <c r="I66"/>
  <c r="J53"/>
  <c r="AZ66"/>
  <c r="AZ73" s="1"/>
  <c r="BC10"/>
  <c r="AT10"/>
  <c r="AT11"/>
  <c r="BC11"/>
  <c r="AS67"/>
  <c r="AU65"/>
  <c r="AU74" s="1"/>
  <c r="AB54"/>
  <c r="AA67"/>
  <c r="BK54"/>
  <c r="BB54"/>
  <c r="BB67" s="1"/>
  <c r="N74"/>
  <c r="N73"/>
  <c r="DM66"/>
  <c r="DH66"/>
  <c r="DH73" s="1"/>
  <c r="DH67"/>
  <c r="AT7"/>
  <c r="BC7"/>
  <c r="CD59"/>
  <c r="AK60"/>
  <c r="AS60"/>
  <c r="AS70" s="1"/>
  <c r="AJ70"/>
  <c r="BB60"/>
  <c r="BB70" s="1"/>
  <c r="BI68"/>
  <c r="AT22"/>
  <c r="BC22"/>
  <c r="BG74"/>
  <c r="BG73"/>
  <c r="DF66"/>
  <c r="T73"/>
  <c r="T74"/>
  <c r="AW71"/>
  <c r="AW74" s="1"/>
  <c r="P73"/>
  <c r="P74"/>
  <c r="DM60"/>
  <c r="DM70" s="1"/>
  <c r="AA70"/>
  <c r="BK60"/>
  <c r="AB60"/>
  <c r="AV65"/>
  <c r="AV73" s="1"/>
  <c r="BC28"/>
  <c r="S70"/>
  <c r="DM65"/>
  <c r="DK65"/>
  <c r="DK64"/>
  <c r="DK73" s="1"/>
  <c r="BC13"/>
  <c r="AT13"/>
  <c r="DC73"/>
  <c r="DD65"/>
  <c r="DD73" s="1"/>
  <c r="AQ68"/>
  <c r="AQ73" s="1"/>
  <c r="BH74"/>
  <c r="CY70"/>
  <c r="CY69"/>
  <c r="BC20"/>
  <c r="AT20"/>
  <c r="AR65"/>
  <c r="AR73" s="1"/>
  <c r="DE70"/>
  <c r="BE64"/>
  <c r="BE65"/>
  <c r="DE59"/>
  <c r="DE69" s="1"/>
  <c r="CV70"/>
  <c r="CV69"/>
  <c r="AH74"/>
  <c r="AH73"/>
  <c r="BG70"/>
  <c r="BG69"/>
  <c r="AB64"/>
  <c r="AK69"/>
  <c r="AT59"/>
  <c r="AT69" s="1"/>
  <c r="BC59"/>
  <c r="BC69" s="1"/>
  <c r="DD67"/>
  <c r="AR67"/>
  <c r="DM54"/>
  <c r="DM67" s="1"/>
  <c r="Y74"/>
  <c r="Y73"/>
  <c r="M74"/>
  <c r="M73"/>
  <c r="DG65"/>
  <c r="DG73" s="1"/>
  <c r="AJ71"/>
  <c r="AK61"/>
  <c r="AS61"/>
  <c r="AS71" s="1"/>
  <c r="BB61"/>
  <c r="BB71" s="1"/>
  <c r="CL54"/>
  <c r="CM51"/>
  <c r="CD51"/>
  <c r="AU67"/>
  <c r="AU68"/>
  <c r="BK59"/>
  <c r="BK69" s="1"/>
  <c r="AA69"/>
  <c r="AB59"/>
  <c r="X73"/>
  <c r="X74"/>
  <c r="W73"/>
  <c r="W74"/>
  <c r="CM50"/>
  <c r="CD50"/>
  <c r="DH70"/>
  <c r="BK51"/>
  <c r="AA64"/>
  <c r="AA65"/>
  <c r="CM52"/>
  <c r="CD52"/>
  <c r="DD70"/>
  <c r="AZ67"/>
  <c r="AT28"/>
  <c r="BL52"/>
  <c r="BA70"/>
  <c r="BA74" s="1"/>
  <c r="BF73" l="1"/>
  <c r="BF74"/>
  <c r="BC60"/>
  <c r="BC70" s="1"/>
  <c r="AT60"/>
  <c r="AT70" s="1"/>
  <c r="AK70"/>
  <c r="CM59"/>
  <c r="AB69"/>
  <c r="BL59"/>
  <c r="BL69" s="1"/>
  <c r="AB71"/>
  <c r="BL61"/>
  <c r="AJ73"/>
  <c r="AJ74"/>
  <c r="BI74"/>
  <c r="BI73"/>
  <c r="J68"/>
  <c r="DE55"/>
  <c r="BC52"/>
  <c r="AK65"/>
  <c r="AT52"/>
  <c r="DN59"/>
  <c r="DN69" s="1"/>
  <c r="AB70"/>
  <c r="BL60"/>
  <c r="BL70" s="1"/>
  <c r="DN60"/>
  <c r="BA73"/>
  <c r="BB74"/>
  <c r="BL51"/>
  <c r="BL64" s="1"/>
  <c r="BK70"/>
  <c r="BK67"/>
  <c r="S65"/>
  <c r="S66"/>
  <c r="CW73"/>
  <c r="J67"/>
  <c r="CD54"/>
  <c r="DE54"/>
  <c r="DE67" s="1"/>
  <c r="BC51"/>
  <c r="BC64" s="1"/>
  <c r="AK64"/>
  <c r="AT51"/>
  <c r="AQ74"/>
  <c r="AS65"/>
  <c r="BB66"/>
  <c r="BB73" s="1"/>
  <c r="AT55"/>
  <c r="AK68"/>
  <c r="BC55"/>
  <c r="BC68" s="1"/>
  <c r="DE65"/>
  <c r="BK64"/>
  <c r="BK65"/>
  <c r="AS64"/>
  <c r="AB68"/>
  <c r="BL55"/>
  <c r="BL68" s="1"/>
  <c r="DN55"/>
  <c r="DN65"/>
  <c r="AU73"/>
  <c r="AR74"/>
  <c r="CV73"/>
  <c r="AZ74"/>
  <c r="AA74"/>
  <c r="AA73"/>
  <c r="J66"/>
  <c r="DE53"/>
  <c r="DE66" s="1"/>
  <c r="CD53"/>
  <c r="AK71"/>
  <c r="AT61"/>
  <c r="AT71" s="1"/>
  <c r="BC61"/>
  <c r="BC71" s="1"/>
  <c r="BE74"/>
  <c r="BE73"/>
  <c r="DN54"/>
  <c r="AB67"/>
  <c r="BL54"/>
  <c r="BC54"/>
  <c r="BC67" s="1"/>
  <c r="CM54"/>
  <c r="AT54"/>
  <c r="AT67" s="1"/>
  <c r="I74"/>
  <c r="I73"/>
  <c r="BL50"/>
  <c r="DN50"/>
  <c r="DN64" s="1"/>
  <c r="BC50"/>
  <c r="AT50"/>
  <c r="AB66"/>
  <c r="AB73" s="1"/>
  <c r="BL53"/>
  <c r="BL66" s="1"/>
  <c r="CM53"/>
  <c r="DN53"/>
  <c r="DN66" s="1"/>
  <c r="DE51"/>
  <c r="DE64" s="1"/>
  <c r="J65"/>
  <c r="J74" s="1"/>
  <c r="BC53"/>
  <c r="BC66" s="1"/>
  <c r="AT53"/>
  <c r="AT66" s="1"/>
  <c r="AK66"/>
  <c r="AK67"/>
  <c r="AB74" l="1"/>
  <c r="AT64"/>
  <c r="S73"/>
  <c r="S74"/>
  <c r="DE68"/>
  <c r="DE73" s="1"/>
  <c r="DN68"/>
  <c r="AK74"/>
  <c r="AK73"/>
  <c r="AS73"/>
  <c r="AS74"/>
  <c r="AT68"/>
  <c r="BL67"/>
  <c r="J73"/>
  <c r="AT65"/>
  <c r="BK73"/>
  <c r="BK74"/>
  <c r="BL71"/>
  <c r="BL74" s="1"/>
  <c r="DN67"/>
  <c r="DN73" s="1"/>
  <c r="BL65"/>
  <c r="BL73" s="1"/>
  <c r="DN70"/>
  <c r="BC65"/>
  <c r="BC73" s="1"/>
  <c r="AT74" l="1"/>
  <c r="AT73"/>
  <c r="BC74"/>
</calcChain>
</file>

<file path=xl/sharedStrings.xml><?xml version="1.0" encoding="utf-8"?>
<sst xmlns="http://schemas.openxmlformats.org/spreadsheetml/2006/main" count="184" uniqueCount="70">
  <si>
    <t>Baja California</t>
  </si>
  <si>
    <t>Chihuahua</t>
  </si>
  <si>
    <t>Sonora</t>
  </si>
  <si>
    <t>Tamaulipas</t>
  </si>
  <si>
    <t>México</t>
  </si>
  <si>
    <t>Nuevo León</t>
  </si>
  <si>
    <t>Coahuila de Zaragoza</t>
  </si>
  <si>
    <t>2005-2012</t>
  </si>
  <si>
    <t>2005-2013</t>
  </si>
  <si>
    <t>QUARTERLY</t>
  </si>
  <si>
    <t>Series From 2005 to 2010</t>
  </si>
  <si>
    <t>Series From 2011</t>
  </si>
  <si>
    <t>ANNUAL</t>
  </si>
  <si>
    <t>Percent Change or Change</t>
  </si>
  <si>
    <t>Population</t>
  </si>
  <si>
    <t>Six Border States</t>
  </si>
  <si>
    <t>Balance of Nation</t>
  </si>
  <si>
    <t>Employment</t>
  </si>
  <si>
    <t>Unemployment</t>
  </si>
  <si>
    <t>Unemployment Rate</t>
  </si>
  <si>
    <t>Population Age 14 or Older</t>
  </si>
  <si>
    <t>Ratio of Labor Force to Population Age 14 or Older</t>
  </si>
  <si>
    <t>Employment-to-Population Ratio</t>
  </si>
  <si>
    <t>Value Added Per Capita in Current Pesos</t>
  </si>
  <si>
    <t>Value Added in Millions of Current Pesos</t>
  </si>
  <si>
    <t>Value Added Per Employee in Current Pesos</t>
  </si>
  <si>
    <t>Value Added in Millions of Inflation-Adjusted (2008) Pesos</t>
  </si>
  <si>
    <t>Value Added Per Capita in Inflation-Adjusted (2008) Pesos</t>
  </si>
  <si>
    <t>Value Added Per Employee in Inflation-Adjusted (2008) Pesos</t>
  </si>
  <si>
    <t>First Quarter of 2005</t>
  </si>
  <si>
    <t>First Quarter of 2006</t>
  </si>
  <si>
    <t>First Quarter of 2007</t>
  </si>
  <si>
    <t>First Quarter of 2008</t>
  </si>
  <si>
    <t>First Quarter of 2009</t>
  </si>
  <si>
    <t>First Quarter of 2010</t>
  </si>
  <si>
    <t>First Quarter of 2011</t>
  </si>
  <si>
    <t>First Quarter of 2012</t>
  </si>
  <si>
    <t>First Quarter of 2013</t>
  </si>
  <si>
    <t>Second Quarter of 2005</t>
  </si>
  <si>
    <t>Second Quarter of 2006</t>
  </si>
  <si>
    <t>Second Quarter of 2007</t>
  </si>
  <si>
    <t>Second Quarter of 2008</t>
  </si>
  <si>
    <t>Second Quarter of 2009</t>
  </si>
  <si>
    <t>Second Quarter of 2010</t>
  </si>
  <si>
    <t>Second Quarter of 2011</t>
  </si>
  <si>
    <t>Second Quarter of 2012</t>
  </si>
  <si>
    <t>Second Quarter of 2013</t>
  </si>
  <si>
    <t>Third Quarter of 2005</t>
  </si>
  <si>
    <t>Third Quarter of 2006</t>
  </si>
  <si>
    <t>Third Quarter of 2007</t>
  </si>
  <si>
    <t>Third Quarter of 2008</t>
  </si>
  <si>
    <t>Third Quarter of 2009</t>
  </si>
  <si>
    <t>Third Quarter of 2010</t>
  </si>
  <si>
    <t>Third Quarter of 2011</t>
  </si>
  <si>
    <t>Third Quarter of 2012</t>
  </si>
  <si>
    <t>Third Quarter of 2013</t>
  </si>
  <si>
    <t>Fourth Quarter of 2005</t>
  </si>
  <si>
    <t>Fourth Quarter of 2006</t>
  </si>
  <si>
    <t>Fourth Quarter of 2007</t>
  </si>
  <si>
    <t>Fourth Quarter of 2008</t>
  </si>
  <si>
    <t>Fourth Quarter of 2009</t>
  </si>
  <si>
    <t>Fourth Quarter of 2010</t>
  </si>
  <si>
    <t>Fourth Quarter of 2011</t>
  </si>
  <si>
    <t>Fourth Quarter of 2012</t>
  </si>
  <si>
    <t>Fourth Quarter of 2013</t>
  </si>
  <si>
    <t>Source: Instituto Nacional de Estadística y Geografía, Encuesta Nacional de Ocupación y Empleo (ENOE) and Producto Interno Bruto (PIB).</t>
  </si>
  <si>
    <t xml:space="preserve">           For ENOE (Population, Population Age 14 or Older, Employment, and Unemployment): http://www3.inegi.org.mx/sistemas/Infoenoe/Default_CONAPO.aspx?s=est&amp;c=26227&amp;p= ; then click on "Precisiones estadísticas"</t>
  </si>
  <si>
    <t xml:space="preserve">           For PIB (Valor Agregado Bruto): http://www.inegi.org.mx/sistemas/bie/ </t>
  </si>
  <si>
    <t xml:space="preserve">              For the nation: Cuentas Nacionales/Producto Interno Bruto Trimestral, Base 2008/Valores a Precios Corrientes (o Valores a Precios de 2008)</t>
  </si>
  <si>
    <t xml:space="preserve">              For the states: Cuentas Nacionales/Producto Interno Bruto Por Entidad Federativa, Base 2008/Por Actividad Económica y Entidad Federativa/Valores a Precios Corrientes (o Valores a Precios Constantes de 2008)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</si>
</sst>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1" fillId="0" borderId="0" xfId="0" applyFont="1" applyAlignment="1">
      <alignment horizontal="right" wrapText="1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3" fontId="1" fillId="0" borderId="1" xfId="0" applyNumberFormat="1" applyFont="1" applyBorder="1"/>
    <xf numFmtId="164" fontId="1" fillId="0" borderId="1" xfId="0" applyNumberFormat="1" applyFont="1" applyBorder="1"/>
    <xf numFmtId="0" fontId="2" fillId="0" borderId="0" xfId="0" applyFont="1"/>
    <xf numFmtId="0" fontId="2" fillId="0" borderId="0" xfId="0" applyFont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3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164" fontId="1" fillId="0" borderId="0" xfId="0" applyNumberFormat="1" applyFont="1" applyBorder="1"/>
    <xf numFmtId="3" fontId="3" fillId="0" borderId="0" xfId="1" applyNumberForma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righ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80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/>
  <cols>
    <col min="1" max="1" width="25.5703125" style="2" customWidth="1"/>
    <col min="2" max="64" width="11.7109375" style="2" customWidth="1"/>
    <col min="65" max="65" width="13.5703125" style="2" customWidth="1"/>
    <col min="66" max="68" width="11.7109375" style="2" customWidth="1"/>
    <col min="69" max="69" width="12.5703125" style="2" customWidth="1"/>
    <col min="70" max="71" width="11.7109375" style="2" customWidth="1"/>
    <col min="72" max="72" width="12.5703125" style="2" customWidth="1"/>
    <col min="73" max="73" width="13.5703125" style="2" customWidth="1"/>
    <col min="74" max="91" width="11.7109375" style="2" customWidth="1"/>
    <col min="92" max="92" width="12.7109375" style="2" customWidth="1"/>
    <col min="93" max="98" width="11.7109375" style="2" customWidth="1"/>
    <col min="99" max="100" width="12.5703125" style="2" customWidth="1"/>
    <col min="101" max="118" width="11.7109375" style="2" customWidth="1"/>
    <col min="119" max="16384" width="9.140625" style="2"/>
  </cols>
  <sheetData>
    <row r="1" spans="1:118" s="9" customFormat="1">
      <c r="B1" s="21" t="s">
        <v>14</v>
      </c>
      <c r="C1" s="21"/>
      <c r="D1" s="21"/>
      <c r="E1" s="21"/>
      <c r="F1" s="21"/>
      <c r="G1" s="21"/>
      <c r="H1" s="21"/>
      <c r="I1" s="21"/>
      <c r="J1" s="22"/>
      <c r="K1" s="20" t="s">
        <v>20</v>
      </c>
      <c r="L1" s="21"/>
      <c r="M1" s="21"/>
      <c r="N1" s="21"/>
      <c r="O1" s="21"/>
      <c r="P1" s="21"/>
      <c r="Q1" s="21"/>
      <c r="R1" s="21"/>
      <c r="S1" s="22"/>
      <c r="T1" s="20" t="s">
        <v>17</v>
      </c>
      <c r="U1" s="21"/>
      <c r="V1" s="21"/>
      <c r="W1" s="21"/>
      <c r="X1" s="21"/>
      <c r="Y1" s="21"/>
      <c r="Z1" s="21"/>
      <c r="AA1" s="21"/>
      <c r="AB1" s="22"/>
      <c r="AC1" s="20" t="s">
        <v>18</v>
      </c>
      <c r="AD1" s="21"/>
      <c r="AE1" s="21"/>
      <c r="AF1" s="21"/>
      <c r="AG1" s="21"/>
      <c r="AH1" s="21"/>
      <c r="AI1" s="21"/>
      <c r="AJ1" s="21"/>
      <c r="AK1" s="22"/>
      <c r="AL1" s="20" t="s">
        <v>19</v>
      </c>
      <c r="AM1" s="21"/>
      <c r="AN1" s="21"/>
      <c r="AO1" s="21"/>
      <c r="AP1" s="21"/>
      <c r="AQ1" s="21"/>
      <c r="AR1" s="21"/>
      <c r="AS1" s="21"/>
      <c r="AT1" s="22"/>
      <c r="AU1" s="20" t="s">
        <v>21</v>
      </c>
      <c r="AV1" s="21"/>
      <c r="AW1" s="21"/>
      <c r="AX1" s="21"/>
      <c r="AY1" s="21"/>
      <c r="AZ1" s="21"/>
      <c r="BA1" s="21"/>
      <c r="BB1" s="21"/>
      <c r="BC1" s="22"/>
      <c r="BD1" s="20" t="s">
        <v>22</v>
      </c>
      <c r="BE1" s="21"/>
      <c r="BF1" s="21"/>
      <c r="BG1" s="21"/>
      <c r="BH1" s="21"/>
      <c r="BI1" s="21"/>
      <c r="BJ1" s="21"/>
      <c r="BK1" s="21"/>
      <c r="BL1" s="22"/>
      <c r="BM1" s="20" t="s">
        <v>24</v>
      </c>
      <c r="BN1" s="21"/>
      <c r="BO1" s="21"/>
      <c r="BP1" s="21"/>
      <c r="BQ1" s="21"/>
      <c r="BR1" s="21"/>
      <c r="BS1" s="21"/>
      <c r="BT1" s="21"/>
      <c r="BU1" s="22"/>
      <c r="BV1" s="20" t="s">
        <v>23</v>
      </c>
      <c r="BW1" s="21"/>
      <c r="BX1" s="21"/>
      <c r="BY1" s="21"/>
      <c r="BZ1" s="21"/>
      <c r="CA1" s="21"/>
      <c r="CB1" s="21"/>
      <c r="CC1" s="21"/>
      <c r="CD1" s="22"/>
      <c r="CE1" s="20" t="s">
        <v>25</v>
      </c>
      <c r="CF1" s="21"/>
      <c r="CG1" s="21"/>
      <c r="CH1" s="21"/>
      <c r="CI1" s="21"/>
      <c r="CJ1" s="21"/>
      <c r="CK1" s="21"/>
      <c r="CL1" s="21"/>
      <c r="CM1" s="22"/>
      <c r="CN1" s="20" t="s">
        <v>26</v>
      </c>
      <c r="CO1" s="21"/>
      <c r="CP1" s="21"/>
      <c r="CQ1" s="21"/>
      <c r="CR1" s="21"/>
      <c r="CS1" s="21"/>
      <c r="CT1" s="21"/>
      <c r="CU1" s="21"/>
      <c r="CV1" s="22"/>
      <c r="CW1" s="20" t="s">
        <v>27</v>
      </c>
      <c r="CX1" s="21"/>
      <c r="CY1" s="21"/>
      <c r="CZ1" s="21"/>
      <c r="DA1" s="21"/>
      <c r="DB1" s="21"/>
      <c r="DC1" s="21"/>
      <c r="DD1" s="21"/>
      <c r="DE1" s="22"/>
      <c r="DF1" s="20" t="s">
        <v>28</v>
      </c>
      <c r="DG1" s="21"/>
      <c r="DH1" s="21"/>
      <c r="DI1" s="21"/>
      <c r="DJ1" s="21"/>
      <c r="DK1" s="21"/>
      <c r="DL1" s="21"/>
      <c r="DM1" s="21"/>
      <c r="DN1" s="22"/>
    </row>
    <row r="2" spans="1:118" s="5" customFormat="1" ht="25.5">
      <c r="A2" s="1"/>
      <c r="B2" s="1" t="s">
        <v>4</v>
      </c>
      <c r="C2" s="1" t="s">
        <v>0</v>
      </c>
      <c r="D2" s="1" t="s">
        <v>6</v>
      </c>
      <c r="E2" s="1" t="s">
        <v>1</v>
      </c>
      <c r="F2" s="1" t="s">
        <v>5</v>
      </c>
      <c r="G2" s="1" t="s">
        <v>2</v>
      </c>
      <c r="H2" s="1" t="s">
        <v>3</v>
      </c>
      <c r="I2" s="23" t="s">
        <v>15</v>
      </c>
      <c r="J2" s="24" t="s">
        <v>16</v>
      </c>
      <c r="K2" s="1" t="s">
        <v>4</v>
      </c>
      <c r="L2" s="1" t="s">
        <v>0</v>
      </c>
      <c r="M2" s="1" t="s">
        <v>6</v>
      </c>
      <c r="N2" s="1" t="s">
        <v>1</v>
      </c>
      <c r="O2" s="1" t="s">
        <v>5</v>
      </c>
      <c r="P2" s="1" t="s">
        <v>2</v>
      </c>
      <c r="Q2" s="1" t="s">
        <v>3</v>
      </c>
      <c r="R2" s="23" t="s">
        <v>15</v>
      </c>
      <c r="S2" s="24" t="s">
        <v>16</v>
      </c>
      <c r="T2" s="1" t="s">
        <v>4</v>
      </c>
      <c r="U2" s="1" t="s">
        <v>0</v>
      </c>
      <c r="V2" s="1" t="s">
        <v>6</v>
      </c>
      <c r="W2" s="1" t="s">
        <v>1</v>
      </c>
      <c r="X2" s="1" t="s">
        <v>5</v>
      </c>
      <c r="Y2" s="1" t="s">
        <v>2</v>
      </c>
      <c r="Z2" s="1" t="s">
        <v>3</v>
      </c>
      <c r="AA2" s="23" t="s">
        <v>15</v>
      </c>
      <c r="AB2" s="24" t="s">
        <v>16</v>
      </c>
      <c r="AC2" s="1" t="s">
        <v>4</v>
      </c>
      <c r="AD2" s="1" t="s">
        <v>0</v>
      </c>
      <c r="AE2" s="1" t="s">
        <v>6</v>
      </c>
      <c r="AF2" s="1" t="s">
        <v>1</v>
      </c>
      <c r="AG2" s="1" t="s">
        <v>5</v>
      </c>
      <c r="AH2" s="1" t="s">
        <v>2</v>
      </c>
      <c r="AI2" s="1" t="s">
        <v>3</v>
      </c>
      <c r="AJ2" s="23" t="s">
        <v>15</v>
      </c>
      <c r="AK2" s="24" t="s">
        <v>16</v>
      </c>
      <c r="AL2" s="1" t="s">
        <v>4</v>
      </c>
      <c r="AM2" s="1" t="s">
        <v>0</v>
      </c>
      <c r="AN2" s="1" t="s">
        <v>6</v>
      </c>
      <c r="AO2" s="1" t="s">
        <v>1</v>
      </c>
      <c r="AP2" s="1" t="s">
        <v>5</v>
      </c>
      <c r="AQ2" s="1" t="s">
        <v>2</v>
      </c>
      <c r="AR2" s="1" t="s">
        <v>3</v>
      </c>
      <c r="AS2" s="23" t="s">
        <v>15</v>
      </c>
      <c r="AT2" s="24" t="s">
        <v>16</v>
      </c>
      <c r="AU2" s="1" t="s">
        <v>4</v>
      </c>
      <c r="AV2" s="1" t="s">
        <v>0</v>
      </c>
      <c r="AW2" s="1" t="s">
        <v>6</v>
      </c>
      <c r="AX2" s="1" t="s">
        <v>1</v>
      </c>
      <c r="AY2" s="1" t="s">
        <v>5</v>
      </c>
      <c r="AZ2" s="1" t="s">
        <v>2</v>
      </c>
      <c r="BA2" s="1" t="s">
        <v>3</v>
      </c>
      <c r="BB2" s="23" t="s">
        <v>15</v>
      </c>
      <c r="BC2" s="24" t="s">
        <v>16</v>
      </c>
      <c r="BD2" s="1" t="s">
        <v>4</v>
      </c>
      <c r="BE2" s="1" t="s">
        <v>0</v>
      </c>
      <c r="BF2" s="1" t="s">
        <v>6</v>
      </c>
      <c r="BG2" s="1" t="s">
        <v>1</v>
      </c>
      <c r="BH2" s="1" t="s">
        <v>5</v>
      </c>
      <c r="BI2" s="1" t="s">
        <v>2</v>
      </c>
      <c r="BJ2" s="1" t="s">
        <v>3</v>
      </c>
      <c r="BK2" s="23" t="s">
        <v>15</v>
      </c>
      <c r="BL2" s="24" t="s">
        <v>16</v>
      </c>
      <c r="BM2" s="1" t="s">
        <v>4</v>
      </c>
      <c r="BN2" s="1" t="s">
        <v>0</v>
      </c>
      <c r="BO2" s="1" t="s">
        <v>6</v>
      </c>
      <c r="BP2" s="1" t="s">
        <v>1</v>
      </c>
      <c r="BQ2" s="1" t="s">
        <v>5</v>
      </c>
      <c r="BR2" s="1" t="s">
        <v>2</v>
      </c>
      <c r="BS2" s="1" t="s">
        <v>3</v>
      </c>
      <c r="BT2" s="23" t="s">
        <v>15</v>
      </c>
      <c r="BU2" s="24" t="s">
        <v>16</v>
      </c>
      <c r="BV2" s="1" t="s">
        <v>4</v>
      </c>
      <c r="BW2" s="1" t="s">
        <v>0</v>
      </c>
      <c r="BX2" s="1" t="s">
        <v>6</v>
      </c>
      <c r="BY2" s="1" t="s">
        <v>1</v>
      </c>
      <c r="BZ2" s="1" t="s">
        <v>5</v>
      </c>
      <c r="CA2" s="1" t="s">
        <v>2</v>
      </c>
      <c r="CB2" s="1" t="s">
        <v>3</v>
      </c>
      <c r="CC2" s="23" t="s">
        <v>15</v>
      </c>
      <c r="CD2" s="24" t="s">
        <v>16</v>
      </c>
      <c r="CE2" s="1" t="s">
        <v>4</v>
      </c>
      <c r="CF2" s="1" t="s">
        <v>0</v>
      </c>
      <c r="CG2" s="1" t="s">
        <v>6</v>
      </c>
      <c r="CH2" s="1" t="s">
        <v>1</v>
      </c>
      <c r="CI2" s="1" t="s">
        <v>5</v>
      </c>
      <c r="CJ2" s="1" t="s">
        <v>2</v>
      </c>
      <c r="CK2" s="1" t="s">
        <v>3</v>
      </c>
      <c r="CL2" s="23" t="s">
        <v>15</v>
      </c>
      <c r="CM2" s="24" t="s">
        <v>16</v>
      </c>
      <c r="CN2" s="1" t="s">
        <v>4</v>
      </c>
      <c r="CO2" s="1" t="s">
        <v>0</v>
      </c>
      <c r="CP2" s="1" t="s">
        <v>6</v>
      </c>
      <c r="CQ2" s="1" t="s">
        <v>1</v>
      </c>
      <c r="CR2" s="1" t="s">
        <v>5</v>
      </c>
      <c r="CS2" s="1" t="s">
        <v>2</v>
      </c>
      <c r="CT2" s="1" t="s">
        <v>3</v>
      </c>
      <c r="CU2" s="23" t="s">
        <v>15</v>
      </c>
      <c r="CV2" s="24" t="s">
        <v>16</v>
      </c>
      <c r="CW2" s="1" t="s">
        <v>4</v>
      </c>
      <c r="CX2" s="1" t="s">
        <v>0</v>
      </c>
      <c r="CY2" s="1" t="s">
        <v>6</v>
      </c>
      <c r="CZ2" s="1" t="s">
        <v>1</v>
      </c>
      <c r="DA2" s="1" t="s">
        <v>5</v>
      </c>
      <c r="DB2" s="1" t="s">
        <v>2</v>
      </c>
      <c r="DC2" s="1" t="s">
        <v>3</v>
      </c>
      <c r="DD2" s="23" t="s">
        <v>15</v>
      </c>
      <c r="DE2" s="24" t="s">
        <v>16</v>
      </c>
      <c r="DF2" s="1" t="s">
        <v>4</v>
      </c>
      <c r="DG2" s="1" t="s">
        <v>0</v>
      </c>
      <c r="DH2" s="1" t="s">
        <v>6</v>
      </c>
      <c r="DI2" s="1" t="s">
        <v>1</v>
      </c>
      <c r="DJ2" s="1" t="s">
        <v>5</v>
      </c>
      <c r="DK2" s="1" t="s">
        <v>2</v>
      </c>
      <c r="DL2" s="1" t="s">
        <v>3</v>
      </c>
      <c r="DM2" s="23" t="s">
        <v>15</v>
      </c>
      <c r="DN2" s="24" t="s">
        <v>16</v>
      </c>
    </row>
    <row r="3" spans="1:118" s="5" customFormat="1">
      <c r="A3" s="10" t="s">
        <v>9</v>
      </c>
      <c r="B3" s="1"/>
      <c r="C3" s="1"/>
      <c r="D3" s="1"/>
      <c r="E3" s="1"/>
      <c r="F3" s="1"/>
      <c r="G3" s="1"/>
      <c r="H3" s="1"/>
      <c r="I3" s="1"/>
      <c r="J3" s="11"/>
      <c r="K3" s="1"/>
      <c r="L3" s="1"/>
      <c r="M3" s="1"/>
      <c r="N3" s="1"/>
      <c r="O3" s="1"/>
      <c r="P3" s="1"/>
      <c r="Q3" s="1"/>
      <c r="R3" s="1"/>
      <c r="S3" s="11"/>
      <c r="T3" s="1"/>
      <c r="U3" s="1"/>
      <c r="V3" s="1"/>
      <c r="W3" s="1"/>
      <c r="X3" s="1"/>
      <c r="Y3" s="1"/>
      <c r="Z3" s="1"/>
      <c r="AA3" s="1"/>
      <c r="AB3" s="11"/>
      <c r="AC3" s="1"/>
      <c r="AD3" s="1"/>
      <c r="AE3" s="1"/>
      <c r="AF3" s="1"/>
      <c r="AG3" s="1"/>
      <c r="AH3" s="1"/>
      <c r="AI3" s="1"/>
      <c r="AK3" s="12"/>
      <c r="AT3" s="12"/>
      <c r="BC3" s="12"/>
      <c r="BL3" s="12"/>
      <c r="BU3" s="12"/>
      <c r="CD3" s="12"/>
      <c r="CM3" s="12"/>
      <c r="CV3" s="12"/>
      <c r="DE3" s="12"/>
      <c r="DN3" s="12"/>
    </row>
    <row r="4" spans="1:118" ht="12.75" customHeight="1">
      <c r="A4" s="13" t="s">
        <v>10</v>
      </c>
      <c r="B4" s="14"/>
      <c r="C4" s="14"/>
      <c r="D4" s="14"/>
      <c r="E4" s="14"/>
      <c r="F4" s="14"/>
      <c r="G4" s="14"/>
      <c r="H4" s="14"/>
      <c r="I4" s="14"/>
      <c r="J4" s="15"/>
      <c r="K4" s="14"/>
      <c r="L4" s="14"/>
      <c r="M4" s="14"/>
      <c r="N4" s="14"/>
      <c r="O4" s="14"/>
      <c r="P4" s="14"/>
      <c r="Q4" s="14"/>
      <c r="R4" s="14"/>
      <c r="S4" s="15"/>
      <c r="T4" s="14"/>
      <c r="U4" s="14"/>
      <c r="V4" s="14"/>
      <c r="W4" s="14"/>
      <c r="X4" s="14"/>
      <c r="Y4" s="14"/>
      <c r="Z4" s="14"/>
      <c r="AA4" s="14"/>
      <c r="AB4" s="15"/>
      <c r="AC4" s="14"/>
      <c r="AD4" s="14"/>
      <c r="AE4" s="14"/>
      <c r="AF4" s="14"/>
      <c r="AG4" s="14"/>
      <c r="AH4" s="14"/>
      <c r="AI4" s="14"/>
      <c r="AK4" s="6"/>
      <c r="AT4" s="6"/>
      <c r="BC4" s="6"/>
      <c r="BL4" s="6"/>
      <c r="BU4" s="6"/>
      <c r="CD4" s="6"/>
      <c r="CM4" s="6"/>
      <c r="CV4" s="6"/>
      <c r="DE4" s="6"/>
      <c r="DN4" s="6"/>
    </row>
    <row r="5" spans="1:118" ht="12.75" customHeight="1">
      <c r="A5" s="16" t="s">
        <v>29</v>
      </c>
      <c r="B5" s="14">
        <v>103597366</v>
      </c>
      <c r="C5" s="14">
        <v>2789803</v>
      </c>
      <c r="D5" s="14">
        <v>2503907</v>
      </c>
      <c r="E5" s="14">
        <v>3242198</v>
      </c>
      <c r="F5" s="14">
        <v>4198285</v>
      </c>
      <c r="G5" s="14">
        <v>2402656</v>
      </c>
      <c r="H5" s="14">
        <v>3020852</v>
      </c>
      <c r="I5" s="14">
        <f>SUM(C5:H5)</f>
        <v>18157701</v>
      </c>
      <c r="J5" s="15">
        <f>B5-I5</f>
        <v>85439665</v>
      </c>
      <c r="K5" s="14">
        <v>73448358</v>
      </c>
      <c r="L5" s="14">
        <v>2017622</v>
      </c>
      <c r="M5" s="14">
        <v>1790919</v>
      </c>
      <c r="N5" s="14">
        <v>2365007</v>
      </c>
      <c r="O5" s="14">
        <v>3077234</v>
      </c>
      <c r="P5" s="14">
        <v>1730294</v>
      </c>
      <c r="Q5" s="14">
        <v>2172372</v>
      </c>
      <c r="R5" s="14">
        <f>SUM(L5:Q5)</f>
        <v>13153448</v>
      </c>
      <c r="S5" s="15">
        <f>K5-R5</f>
        <v>60294910</v>
      </c>
      <c r="T5" s="14">
        <v>40575874</v>
      </c>
      <c r="U5" s="14">
        <v>1129092</v>
      </c>
      <c r="V5" s="14">
        <v>946635</v>
      </c>
      <c r="W5" s="14">
        <v>1217064</v>
      </c>
      <c r="X5" s="14">
        <v>1762696</v>
      </c>
      <c r="Y5" s="14">
        <v>970453</v>
      </c>
      <c r="Z5" s="14">
        <v>1217455</v>
      </c>
      <c r="AA5" s="14">
        <f>SUM(U5:Z5)</f>
        <v>7243395</v>
      </c>
      <c r="AB5" s="15">
        <f>T5-AA5</f>
        <v>33332479</v>
      </c>
      <c r="AC5" s="14">
        <v>1639787</v>
      </c>
      <c r="AD5" s="14">
        <v>19594</v>
      </c>
      <c r="AE5" s="14">
        <v>50323</v>
      </c>
      <c r="AF5" s="14">
        <v>42766</v>
      </c>
      <c r="AG5" s="14">
        <v>100192</v>
      </c>
      <c r="AH5" s="14">
        <v>37449</v>
      </c>
      <c r="AI5" s="14">
        <v>64908</v>
      </c>
      <c r="AJ5" s="14">
        <f>SUM(AD5:AI5)</f>
        <v>315232</v>
      </c>
      <c r="AK5" s="15">
        <f>AC5-AJ5</f>
        <v>1324555</v>
      </c>
      <c r="AL5" s="4">
        <f>AC5/(AC5+T5)*100</f>
        <v>3.8843096641315173</v>
      </c>
      <c r="AM5" s="4">
        <f t="shared" ref="AM5:AT20" si="0">AD5/(AD5+U5)*100</f>
        <v>1.7057751204419658</v>
      </c>
      <c r="AN5" s="4">
        <f t="shared" si="0"/>
        <v>5.047654966407813</v>
      </c>
      <c r="AO5" s="4">
        <f t="shared" si="0"/>
        <v>3.3945849836882749</v>
      </c>
      <c r="AP5" s="4">
        <f t="shared" si="0"/>
        <v>5.3783158193085141</v>
      </c>
      <c r="AQ5" s="4">
        <f t="shared" si="0"/>
        <v>3.7155398044651164</v>
      </c>
      <c r="AR5" s="4">
        <f t="shared" si="0"/>
        <v>5.061593324199154</v>
      </c>
      <c r="AS5" s="4">
        <f t="shared" si="0"/>
        <v>4.1704928686122491</v>
      </c>
      <c r="AT5" s="8">
        <f t="shared" si="0"/>
        <v>3.8218937027328996</v>
      </c>
      <c r="AU5" s="4">
        <f>(AC5+T5)/K5*100</f>
        <v>57.476657272583275</v>
      </c>
      <c r="AV5" s="4">
        <f t="shared" ref="AV5:BC20" si="1">(AD5+U5)/L5*100</f>
        <v>56.932666277429568</v>
      </c>
      <c r="AW5" s="4">
        <f t="shared" si="1"/>
        <v>55.667397576328128</v>
      </c>
      <c r="AX5" s="4">
        <f t="shared" si="1"/>
        <v>53.269609772825198</v>
      </c>
      <c r="AY5" s="4">
        <f t="shared" si="1"/>
        <v>60.537742661104097</v>
      </c>
      <c r="AZ5" s="4">
        <f t="shared" si="1"/>
        <v>58.250332024499883</v>
      </c>
      <c r="BA5" s="4">
        <f t="shared" si="1"/>
        <v>59.030543571727122</v>
      </c>
      <c r="BB5" s="4">
        <f t="shared" si="1"/>
        <v>57.464985606815802</v>
      </c>
      <c r="BC5" s="8">
        <f t="shared" si="1"/>
        <v>57.479203468418802</v>
      </c>
      <c r="BD5" s="4">
        <f>T5/B5*100</f>
        <v>39.166897351424943</v>
      </c>
      <c r="BE5" s="4">
        <f t="shared" ref="BE5:BL20" si="2">U5/C5*100</f>
        <v>40.472105019601742</v>
      </c>
      <c r="BF5" s="4">
        <f t="shared" si="2"/>
        <v>37.806316288903702</v>
      </c>
      <c r="BG5" s="4">
        <f t="shared" si="2"/>
        <v>37.538237948453492</v>
      </c>
      <c r="BH5" s="4">
        <f t="shared" si="2"/>
        <v>41.986096703773093</v>
      </c>
      <c r="BI5" s="4">
        <f t="shared" si="2"/>
        <v>40.390842467669117</v>
      </c>
      <c r="BJ5" s="4">
        <f t="shared" si="2"/>
        <v>40.301709583918708</v>
      </c>
      <c r="BK5" s="4">
        <f t="shared" si="2"/>
        <v>39.891586495448955</v>
      </c>
      <c r="BL5" s="8">
        <f t="shared" si="2"/>
        <v>39.012885876834844</v>
      </c>
      <c r="BU5" s="6"/>
      <c r="CD5" s="6"/>
      <c r="CM5" s="6"/>
      <c r="CV5" s="6"/>
      <c r="DE5" s="6"/>
      <c r="DN5" s="6"/>
    </row>
    <row r="6" spans="1:118" ht="12.75" customHeight="1">
      <c r="A6" s="16" t="s">
        <v>38</v>
      </c>
      <c r="B6" s="14">
        <v>103830835</v>
      </c>
      <c r="C6" s="14">
        <v>2811242</v>
      </c>
      <c r="D6" s="14">
        <v>2511495</v>
      </c>
      <c r="E6" s="14">
        <v>3251462</v>
      </c>
      <c r="F6" s="14">
        <v>4213310</v>
      </c>
      <c r="G6" s="14">
        <v>2409296</v>
      </c>
      <c r="H6" s="14">
        <v>3031037</v>
      </c>
      <c r="I6" s="14">
        <f t="shared" ref="I6:I60" si="3">SUM(C6:H6)</f>
        <v>18227842</v>
      </c>
      <c r="J6" s="15">
        <f t="shared" ref="J6:J60" si="4">B6-I6</f>
        <v>85602993</v>
      </c>
      <c r="K6" s="14">
        <v>73602500</v>
      </c>
      <c r="L6" s="14">
        <v>2033347</v>
      </c>
      <c r="M6" s="14">
        <v>1801330</v>
      </c>
      <c r="N6" s="14">
        <v>2377296</v>
      </c>
      <c r="O6" s="14">
        <v>3080724</v>
      </c>
      <c r="P6" s="14">
        <v>1727239</v>
      </c>
      <c r="Q6" s="14">
        <v>2194808</v>
      </c>
      <c r="R6" s="14">
        <f t="shared" ref="R6:R28" si="5">SUM(L6:Q6)</f>
        <v>13214744</v>
      </c>
      <c r="S6" s="15">
        <f t="shared" ref="S6:S28" si="6">K6-R6</f>
        <v>60387756</v>
      </c>
      <c r="T6" s="14">
        <v>40791814</v>
      </c>
      <c r="U6" s="14">
        <v>1136723</v>
      </c>
      <c r="V6" s="14">
        <v>963287</v>
      </c>
      <c r="W6" s="14">
        <v>1279727</v>
      </c>
      <c r="X6" s="14">
        <v>1791424</v>
      </c>
      <c r="Y6" s="14">
        <v>959480</v>
      </c>
      <c r="Z6" s="14">
        <v>1249765</v>
      </c>
      <c r="AA6" s="14">
        <f t="shared" ref="AA6:AA28" si="7">SUM(U6:Z6)</f>
        <v>7380406</v>
      </c>
      <c r="AB6" s="15">
        <f t="shared" ref="AB6:AB28" si="8">T6-AA6</f>
        <v>33411408</v>
      </c>
      <c r="AC6" s="14">
        <v>1482492</v>
      </c>
      <c r="AD6" s="14">
        <v>14361</v>
      </c>
      <c r="AE6" s="14">
        <v>46801</v>
      </c>
      <c r="AF6" s="14">
        <v>26955</v>
      </c>
      <c r="AG6" s="14">
        <v>88868</v>
      </c>
      <c r="AH6" s="14">
        <v>33284</v>
      </c>
      <c r="AI6" s="14">
        <v>53613</v>
      </c>
      <c r="AJ6" s="14">
        <f t="shared" ref="AJ6:AJ28" si="9">SUM(AD6:AI6)</f>
        <v>263882</v>
      </c>
      <c r="AK6" s="15">
        <f t="shared" ref="AK6:AK28" si="10">AC6-AJ6</f>
        <v>1218610</v>
      </c>
      <c r="AL6" s="4">
        <f t="shared" ref="AL6:AT55" si="11">AC6/(AC6+T6)*100</f>
        <v>3.506839355328506</v>
      </c>
      <c r="AM6" s="4">
        <f t="shared" si="0"/>
        <v>1.2476066038620988</v>
      </c>
      <c r="AN6" s="4">
        <f t="shared" si="0"/>
        <v>4.6333586776597686</v>
      </c>
      <c r="AO6" s="4">
        <f t="shared" si="0"/>
        <v>2.062858446048847</v>
      </c>
      <c r="AP6" s="4">
        <f t="shared" si="0"/>
        <v>4.726287193691193</v>
      </c>
      <c r="AQ6" s="4">
        <f t="shared" si="0"/>
        <v>3.3526598466503619</v>
      </c>
      <c r="AR6" s="4">
        <f t="shared" si="0"/>
        <v>4.1133884414191435</v>
      </c>
      <c r="AS6" s="4">
        <f t="shared" si="0"/>
        <v>3.4520154133386916</v>
      </c>
      <c r="AT6" s="8">
        <f t="shared" si="0"/>
        <v>3.5189412838306926</v>
      </c>
      <c r="AU6" s="4">
        <f t="shared" ref="AU6:BC55" si="12">(AC6+T6)/K6*100</f>
        <v>57.435964810977893</v>
      </c>
      <c r="AV6" s="4">
        <f t="shared" si="1"/>
        <v>56.610308029077181</v>
      </c>
      <c r="AW6" s="4">
        <f t="shared" si="1"/>
        <v>56.074567125401785</v>
      </c>
      <c r="AX6" s="4">
        <f t="shared" si="1"/>
        <v>54.965052732179757</v>
      </c>
      <c r="AY6" s="4">
        <f t="shared" si="1"/>
        <v>61.034094582961664</v>
      </c>
      <c r="AZ6" s="4">
        <f t="shared" si="1"/>
        <v>57.476932839057014</v>
      </c>
      <c r="BA6" s="4">
        <f t="shared" si="1"/>
        <v>59.384602206662272</v>
      </c>
      <c r="BB6" s="4">
        <f t="shared" si="1"/>
        <v>57.846659761248496</v>
      </c>
      <c r="BC6" s="8">
        <f t="shared" si="1"/>
        <v>57.346091813711375</v>
      </c>
      <c r="BD6" s="4">
        <f t="shared" ref="BD6:BL55" si="13">T6/B6*100</f>
        <v>39.28680145931601</v>
      </c>
      <c r="BE6" s="4">
        <f t="shared" si="2"/>
        <v>40.434903860998098</v>
      </c>
      <c r="BF6" s="4">
        <f t="shared" si="2"/>
        <v>38.355123143784873</v>
      </c>
      <c r="BG6" s="4">
        <f t="shared" si="2"/>
        <v>39.358510110221182</v>
      </c>
      <c r="BH6" s="4">
        <f t="shared" si="2"/>
        <v>42.518210148315696</v>
      </c>
      <c r="BI6" s="4">
        <f t="shared" si="2"/>
        <v>39.824081391410601</v>
      </c>
      <c r="BJ6" s="4">
        <f t="shared" si="2"/>
        <v>41.232258134757181</v>
      </c>
      <c r="BK6" s="4">
        <f t="shared" si="2"/>
        <v>40.489740913927172</v>
      </c>
      <c r="BL6" s="8">
        <f t="shared" si="2"/>
        <v>39.030653986596</v>
      </c>
      <c r="BU6" s="6"/>
      <c r="CD6" s="6"/>
      <c r="CM6" s="6"/>
      <c r="CV6" s="6"/>
      <c r="DE6" s="6"/>
      <c r="DN6" s="6"/>
    </row>
    <row r="7" spans="1:118" ht="12.75" customHeight="1">
      <c r="A7" s="16" t="s">
        <v>47</v>
      </c>
      <c r="B7" s="14">
        <v>104063039</v>
      </c>
      <c r="C7" s="14">
        <v>2832723</v>
      </c>
      <c r="D7" s="14">
        <v>2519044</v>
      </c>
      <c r="E7" s="14">
        <v>3260668</v>
      </c>
      <c r="F7" s="14">
        <v>4228277</v>
      </c>
      <c r="G7" s="14">
        <v>2415891</v>
      </c>
      <c r="H7" s="14">
        <v>3041210</v>
      </c>
      <c r="I7" s="14">
        <f t="shared" si="3"/>
        <v>18297813</v>
      </c>
      <c r="J7" s="15">
        <f t="shared" si="4"/>
        <v>85765226</v>
      </c>
      <c r="K7" s="14">
        <v>73801870</v>
      </c>
      <c r="L7" s="14">
        <v>2063850</v>
      </c>
      <c r="M7" s="14">
        <v>1802323</v>
      </c>
      <c r="N7" s="14">
        <v>2372584</v>
      </c>
      <c r="O7" s="14">
        <v>3094894</v>
      </c>
      <c r="P7" s="14">
        <v>1740381</v>
      </c>
      <c r="Q7" s="14">
        <v>2187794</v>
      </c>
      <c r="R7" s="14">
        <f t="shared" si="5"/>
        <v>13261826</v>
      </c>
      <c r="S7" s="15">
        <f t="shared" si="6"/>
        <v>60540044</v>
      </c>
      <c r="T7" s="14">
        <v>41435979</v>
      </c>
      <c r="U7" s="14">
        <v>1154753</v>
      </c>
      <c r="V7" s="14">
        <v>943496</v>
      </c>
      <c r="W7" s="14">
        <v>1310940</v>
      </c>
      <c r="X7" s="14">
        <v>1809800</v>
      </c>
      <c r="Y7" s="14">
        <v>936484</v>
      </c>
      <c r="Z7" s="14">
        <v>1220598</v>
      </c>
      <c r="AA7" s="14">
        <f t="shared" si="7"/>
        <v>7376071</v>
      </c>
      <c r="AB7" s="15">
        <f t="shared" si="8"/>
        <v>34059908</v>
      </c>
      <c r="AC7" s="14">
        <v>1634331</v>
      </c>
      <c r="AD7" s="14">
        <v>14756</v>
      </c>
      <c r="AE7" s="14">
        <v>42247</v>
      </c>
      <c r="AF7" s="14">
        <v>32398</v>
      </c>
      <c r="AG7" s="14">
        <v>115089</v>
      </c>
      <c r="AH7" s="14">
        <v>40171</v>
      </c>
      <c r="AI7" s="14">
        <v>61389</v>
      </c>
      <c r="AJ7" s="14">
        <f t="shared" si="9"/>
        <v>306050</v>
      </c>
      <c r="AK7" s="15">
        <f t="shared" si="10"/>
        <v>1328281</v>
      </c>
      <c r="AL7" s="4">
        <f t="shared" si="11"/>
        <v>3.7945652120915776</v>
      </c>
      <c r="AM7" s="4">
        <f t="shared" si="0"/>
        <v>1.2617260747886505</v>
      </c>
      <c r="AN7" s="4">
        <f t="shared" si="0"/>
        <v>4.2858026889361627</v>
      </c>
      <c r="AO7" s="4">
        <f t="shared" si="0"/>
        <v>2.411753408300815</v>
      </c>
      <c r="AP7" s="4">
        <f t="shared" si="0"/>
        <v>5.9789941134267997</v>
      </c>
      <c r="AQ7" s="4">
        <f t="shared" si="0"/>
        <v>4.1131208051973314</v>
      </c>
      <c r="AR7" s="4">
        <f t="shared" si="0"/>
        <v>4.7885820995064696</v>
      </c>
      <c r="AS7" s="4">
        <f t="shared" si="0"/>
        <v>3.9839257934104393</v>
      </c>
      <c r="AT7" s="8">
        <f t="shared" si="0"/>
        <v>3.7534585338628093</v>
      </c>
      <c r="AU7" s="4">
        <f t="shared" si="12"/>
        <v>58.359374904728021</v>
      </c>
      <c r="AV7" s="4">
        <f t="shared" si="1"/>
        <v>56.666375947864431</v>
      </c>
      <c r="AW7" s="4">
        <f t="shared" si="1"/>
        <v>54.692915753724506</v>
      </c>
      <c r="AX7" s="4">
        <f t="shared" si="1"/>
        <v>56.619196622753933</v>
      </c>
      <c r="AY7" s="4">
        <f t="shared" si="1"/>
        <v>62.195635779448345</v>
      </c>
      <c r="AZ7" s="4">
        <f t="shared" si="1"/>
        <v>56.117309945351046</v>
      </c>
      <c r="BA7" s="4">
        <f t="shared" si="1"/>
        <v>58.597244530335125</v>
      </c>
      <c r="BB7" s="4">
        <f t="shared" si="1"/>
        <v>57.926570594426444</v>
      </c>
      <c r="BC7" s="8">
        <f t="shared" si="1"/>
        <v>58.45418447333801</v>
      </c>
      <c r="BD7" s="4">
        <f t="shared" si="13"/>
        <v>39.818151956911422</v>
      </c>
      <c r="BE7" s="4">
        <f t="shared" si="2"/>
        <v>40.764769446218359</v>
      </c>
      <c r="BF7" s="4">
        <f t="shared" si="2"/>
        <v>37.454526399697663</v>
      </c>
      <c r="BG7" s="4">
        <f t="shared" si="2"/>
        <v>40.204645183134254</v>
      </c>
      <c r="BH7" s="4">
        <f t="shared" si="2"/>
        <v>42.802304579383041</v>
      </c>
      <c r="BI7" s="4">
        <f t="shared" si="2"/>
        <v>38.763503817018233</v>
      </c>
      <c r="BJ7" s="4">
        <f t="shared" si="2"/>
        <v>40.135275104317031</v>
      </c>
      <c r="BK7" s="4">
        <f t="shared" si="2"/>
        <v>40.311216427886762</v>
      </c>
      <c r="BL7" s="8">
        <f t="shared" si="2"/>
        <v>39.712957790142127</v>
      </c>
      <c r="BU7" s="6"/>
      <c r="CD7" s="6"/>
      <c r="CM7" s="6"/>
      <c r="CV7" s="6"/>
      <c r="DE7" s="6"/>
      <c r="DN7" s="6"/>
    </row>
    <row r="8" spans="1:118" ht="12.75" customHeight="1">
      <c r="A8" s="16" t="s">
        <v>56</v>
      </c>
      <c r="B8" s="14">
        <v>104294222</v>
      </c>
      <c r="C8" s="14">
        <v>2854369</v>
      </c>
      <c r="D8" s="14">
        <v>2526604</v>
      </c>
      <c r="E8" s="14">
        <v>3269833</v>
      </c>
      <c r="F8" s="14">
        <v>4243165</v>
      </c>
      <c r="G8" s="14">
        <v>2422463</v>
      </c>
      <c r="H8" s="14">
        <v>3051363</v>
      </c>
      <c r="I8" s="14">
        <f t="shared" si="3"/>
        <v>18367797</v>
      </c>
      <c r="J8" s="15">
        <f t="shared" si="4"/>
        <v>85926425</v>
      </c>
      <c r="K8" s="14">
        <v>74093527</v>
      </c>
      <c r="L8" s="14">
        <v>2087873</v>
      </c>
      <c r="M8" s="14">
        <v>1806926</v>
      </c>
      <c r="N8" s="14">
        <v>2381925</v>
      </c>
      <c r="O8" s="14">
        <v>3117293</v>
      </c>
      <c r="P8" s="14">
        <v>1748589</v>
      </c>
      <c r="Q8" s="14">
        <v>2220872</v>
      </c>
      <c r="R8" s="14">
        <f t="shared" si="5"/>
        <v>13363478</v>
      </c>
      <c r="S8" s="15">
        <f t="shared" si="6"/>
        <v>60730049</v>
      </c>
      <c r="T8" s="14">
        <v>41880780</v>
      </c>
      <c r="U8" s="14">
        <v>1181866</v>
      </c>
      <c r="V8" s="14">
        <v>965240</v>
      </c>
      <c r="W8" s="14">
        <v>1328974</v>
      </c>
      <c r="X8" s="14">
        <v>1832395</v>
      </c>
      <c r="Y8" s="14">
        <v>957211</v>
      </c>
      <c r="Z8" s="14">
        <v>1271428</v>
      </c>
      <c r="AA8" s="14">
        <f t="shared" si="7"/>
        <v>7537114</v>
      </c>
      <c r="AB8" s="15">
        <f t="shared" si="8"/>
        <v>34343666</v>
      </c>
      <c r="AC8" s="14">
        <v>1351603</v>
      </c>
      <c r="AD8" s="14">
        <v>18548</v>
      </c>
      <c r="AE8" s="14">
        <v>41199</v>
      </c>
      <c r="AF8" s="14">
        <v>30506</v>
      </c>
      <c r="AG8" s="14">
        <v>86117</v>
      </c>
      <c r="AH8" s="14">
        <v>29698</v>
      </c>
      <c r="AI8" s="14">
        <v>37985</v>
      </c>
      <c r="AJ8" s="14">
        <f t="shared" si="9"/>
        <v>244053</v>
      </c>
      <c r="AK8" s="15">
        <f t="shared" si="10"/>
        <v>1107550</v>
      </c>
      <c r="AL8" s="4">
        <f t="shared" si="11"/>
        <v>3.1263671031041711</v>
      </c>
      <c r="AM8" s="4">
        <f t="shared" si="0"/>
        <v>1.5451335955761929</v>
      </c>
      <c r="AN8" s="4">
        <f t="shared" si="0"/>
        <v>4.0935416850897068</v>
      </c>
      <c r="AO8" s="4">
        <f t="shared" si="0"/>
        <v>2.2439462147291613</v>
      </c>
      <c r="AP8" s="4">
        <f t="shared" si="0"/>
        <v>4.4887391895385589</v>
      </c>
      <c r="AQ8" s="4">
        <f t="shared" si="0"/>
        <v>3.0091933501467714</v>
      </c>
      <c r="AR8" s="4">
        <f t="shared" si="0"/>
        <v>2.9009181976962197</v>
      </c>
      <c r="AS8" s="4">
        <f t="shared" si="0"/>
        <v>3.1364575519327627</v>
      </c>
      <c r="AT8" s="8">
        <f t="shared" si="0"/>
        <v>3.1241523562971718</v>
      </c>
      <c r="AU8" s="4">
        <f t="shared" si="12"/>
        <v>58.348393915706019</v>
      </c>
      <c r="AV8" s="4">
        <f t="shared" si="1"/>
        <v>57.494588990805475</v>
      </c>
      <c r="AW8" s="4">
        <f t="shared" si="1"/>
        <v>55.698960555108513</v>
      </c>
      <c r="AX8" s="4">
        <f t="shared" si="1"/>
        <v>57.074844925847792</v>
      </c>
      <c r="AY8" s="4">
        <f t="shared" si="1"/>
        <v>61.544166685646807</v>
      </c>
      <c r="AZ8" s="4">
        <f t="shared" si="1"/>
        <v>56.440307013254689</v>
      </c>
      <c r="BA8" s="4">
        <f t="shared" si="1"/>
        <v>58.959408736748451</v>
      </c>
      <c r="BB8" s="4">
        <f t="shared" si="1"/>
        <v>58.227109738946702</v>
      </c>
      <c r="BC8" s="8">
        <f t="shared" si="1"/>
        <v>58.375082160727388</v>
      </c>
      <c r="BD8" s="4">
        <f t="shared" si="13"/>
        <v>40.156376064629931</v>
      </c>
      <c r="BE8" s="4">
        <f t="shared" si="2"/>
        <v>41.405508537964081</v>
      </c>
      <c r="BF8" s="4">
        <f t="shared" si="2"/>
        <v>38.203058334428349</v>
      </c>
      <c r="BG8" s="4">
        <f t="shared" si="2"/>
        <v>40.64348240414725</v>
      </c>
      <c r="BH8" s="4">
        <f t="shared" si="2"/>
        <v>43.184627512717512</v>
      </c>
      <c r="BI8" s="4">
        <f t="shared" si="2"/>
        <v>39.513957488721189</v>
      </c>
      <c r="BJ8" s="4">
        <f t="shared" si="2"/>
        <v>41.667543324081727</v>
      </c>
      <c r="BK8" s="4">
        <f t="shared" si="2"/>
        <v>41.034392965035494</v>
      </c>
      <c r="BL8" s="8">
        <f t="shared" si="2"/>
        <v>39.968689492202195</v>
      </c>
      <c r="BU8" s="6"/>
      <c r="CD8" s="6"/>
      <c r="CM8" s="6"/>
      <c r="CV8" s="6"/>
      <c r="DE8" s="6"/>
      <c r="DN8" s="6"/>
    </row>
    <row r="9" spans="1:118" ht="12.75" customHeight="1">
      <c r="A9" s="16" t="s">
        <v>30</v>
      </c>
      <c r="B9" s="14">
        <v>104523144</v>
      </c>
      <c r="C9" s="14">
        <v>2875943</v>
      </c>
      <c r="D9" s="14">
        <v>2534044</v>
      </c>
      <c r="E9" s="14">
        <v>3278946</v>
      </c>
      <c r="F9" s="14">
        <v>4257999</v>
      </c>
      <c r="G9" s="14">
        <v>2429002</v>
      </c>
      <c r="H9" s="14">
        <v>3061400</v>
      </c>
      <c r="I9" s="14">
        <f t="shared" si="3"/>
        <v>18437334</v>
      </c>
      <c r="J9" s="15">
        <f t="shared" si="4"/>
        <v>86085810</v>
      </c>
      <c r="K9" s="14">
        <v>74268509</v>
      </c>
      <c r="L9" s="14">
        <v>2114759</v>
      </c>
      <c r="M9" s="14">
        <v>1803524</v>
      </c>
      <c r="N9" s="14">
        <v>2397322</v>
      </c>
      <c r="O9" s="14">
        <v>3122885</v>
      </c>
      <c r="P9" s="14">
        <v>1746110</v>
      </c>
      <c r="Q9" s="14">
        <v>2204122</v>
      </c>
      <c r="R9" s="14">
        <f t="shared" si="5"/>
        <v>13388722</v>
      </c>
      <c r="S9" s="15">
        <f t="shared" si="6"/>
        <v>60879787</v>
      </c>
      <c r="T9" s="14">
        <v>41721115</v>
      </c>
      <c r="U9" s="14">
        <v>1196727</v>
      </c>
      <c r="V9" s="14">
        <v>972430</v>
      </c>
      <c r="W9" s="14">
        <v>1320975</v>
      </c>
      <c r="X9" s="14">
        <v>1834913</v>
      </c>
      <c r="Y9" s="14">
        <v>990722</v>
      </c>
      <c r="Z9" s="14">
        <v>1272517</v>
      </c>
      <c r="AA9" s="14">
        <f t="shared" si="7"/>
        <v>7588284</v>
      </c>
      <c r="AB9" s="15">
        <f t="shared" si="8"/>
        <v>34132831</v>
      </c>
      <c r="AC9" s="14">
        <v>1528549</v>
      </c>
      <c r="AD9" s="14">
        <v>19355</v>
      </c>
      <c r="AE9" s="14">
        <v>60892</v>
      </c>
      <c r="AF9" s="14">
        <v>39708</v>
      </c>
      <c r="AG9" s="14">
        <v>89155</v>
      </c>
      <c r="AH9" s="14">
        <v>28940</v>
      </c>
      <c r="AI9" s="14">
        <v>51211</v>
      </c>
      <c r="AJ9" s="14">
        <f t="shared" si="9"/>
        <v>289261</v>
      </c>
      <c r="AK9" s="15">
        <f t="shared" si="10"/>
        <v>1239288</v>
      </c>
      <c r="AL9" s="4">
        <f t="shared" si="11"/>
        <v>3.5342447978324176</v>
      </c>
      <c r="AM9" s="4">
        <f t="shared" si="0"/>
        <v>1.5915867515512934</v>
      </c>
      <c r="AN9" s="4">
        <f t="shared" si="0"/>
        <v>5.8928388246838841</v>
      </c>
      <c r="AO9" s="4">
        <f t="shared" si="0"/>
        <v>2.9182403248956592</v>
      </c>
      <c r="AP9" s="4">
        <f t="shared" si="0"/>
        <v>4.6336719908028199</v>
      </c>
      <c r="AQ9" s="4">
        <f t="shared" si="0"/>
        <v>2.8381954020057627</v>
      </c>
      <c r="AR9" s="4">
        <f t="shared" si="0"/>
        <v>3.8686950793516495</v>
      </c>
      <c r="AS9" s="4">
        <f t="shared" si="0"/>
        <v>3.6719688684736171</v>
      </c>
      <c r="AT9" s="8">
        <f t="shared" si="0"/>
        <v>3.5035729694339204</v>
      </c>
      <c r="AU9" s="4">
        <f t="shared" si="12"/>
        <v>58.234189136609707</v>
      </c>
      <c r="AV9" s="4">
        <f t="shared" si="1"/>
        <v>57.504519427509237</v>
      </c>
      <c r="AW9" s="4">
        <f t="shared" si="1"/>
        <v>57.294607668098671</v>
      </c>
      <c r="AX9" s="4">
        <f t="shared" si="1"/>
        <v>56.758457979361978</v>
      </c>
      <c r="AY9" s="4">
        <f t="shared" si="1"/>
        <v>61.61187491694379</v>
      </c>
      <c r="AZ9" s="4">
        <f t="shared" si="1"/>
        <v>58.396206424566607</v>
      </c>
      <c r="BA9" s="4">
        <f t="shared" si="1"/>
        <v>60.056929698083863</v>
      </c>
      <c r="BB9" s="4">
        <f t="shared" si="1"/>
        <v>58.837169074090866</v>
      </c>
      <c r="BC9" s="8">
        <f t="shared" si="1"/>
        <v>58.101581400079475</v>
      </c>
      <c r="BD9" s="4">
        <f t="shared" si="13"/>
        <v>39.915671690855376</v>
      </c>
      <c r="BE9" s="4">
        <f t="shared" si="2"/>
        <v>41.611638339146502</v>
      </c>
      <c r="BF9" s="4">
        <f t="shared" si="2"/>
        <v>38.374629643368465</v>
      </c>
      <c r="BG9" s="4">
        <f t="shared" si="2"/>
        <v>40.28657379535985</v>
      </c>
      <c r="BH9" s="4">
        <f t="shared" si="2"/>
        <v>43.093316837321943</v>
      </c>
      <c r="BI9" s="4">
        <f t="shared" si="2"/>
        <v>40.787203962779778</v>
      </c>
      <c r="BJ9" s="4">
        <f t="shared" si="2"/>
        <v>41.566505520350169</v>
      </c>
      <c r="BK9" s="4">
        <f t="shared" si="2"/>
        <v>41.157165130273171</v>
      </c>
      <c r="BL9" s="8">
        <f t="shared" si="2"/>
        <v>39.649776194241539</v>
      </c>
      <c r="BU9" s="6"/>
      <c r="CD9" s="6"/>
      <c r="CM9" s="6"/>
      <c r="CV9" s="6"/>
      <c r="DE9" s="6"/>
      <c r="DN9" s="6"/>
    </row>
    <row r="10" spans="1:118" ht="12.75" customHeight="1">
      <c r="A10" s="16" t="s">
        <v>39</v>
      </c>
      <c r="B10" s="14">
        <v>104748320</v>
      </c>
      <c r="C10" s="14">
        <v>2897417</v>
      </c>
      <c r="D10" s="14">
        <v>2541432</v>
      </c>
      <c r="E10" s="14">
        <v>3287951</v>
      </c>
      <c r="F10" s="14">
        <v>4272597</v>
      </c>
      <c r="G10" s="14">
        <v>2435383</v>
      </c>
      <c r="H10" s="14">
        <v>3071332</v>
      </c>
      <c r="I10" s="14">
        <f t="shared" si="3"/>
        <v>18506112</v>
      </c>
      <c r="J10" s="15">
        <f t="shared" si="4"/>
        <v>86242208</v>
      </c>
      <c r="K10" s="14">
        <v>74574652</v>
      </c>
      <c r="L10" s="14">
        <v>2116287</v>
      </c>
      <c r="M10" s="14">
        <v>1810734</v>
      </c>
      <c r="N10" s="14">
        <v>2410158</v>
      </c>
      <c r="O10" s="14">
        <v>3167525</v>
      </c>
      <c r="P10" s="14">
        <v>1752325</v>
      </c>
      <c r="Q10" s="14">
        <v>2235204</v>
      </c>
      <c r="R10" s="14">
        <f t="shared" si="5"/>
        <v>13492233</v>
      </c>
      <c r="S10" s="15">
        <f t="shared" si="6"/>
        <v>61082419</v>
      </c>
      <c r="T10" s="14">
        <v>42197775</v>
      </c>
      <c r="U10" s="14">
        <v>1223449</v>
      </c>
      <c r="V10" s="14">
        <v>1000469</v>
      </c>
      <c r="W10" s="14">
        <v>1359856</v>
      </c>
      <c r="X10" s="14">
        <v>1861838</v>
      </c>
      <c r="Y10" s="14">
        <v>991934</v>
      </c>
      <c r="Z10" s="14">
        <v>1282311</v>
      </c>
      <c r="AA10" s="14">
        <f t="shared" si="7"/>
        <v>7719857</v>
      </c>
      <c r="AB10" s="15">
        <f t="shared" si="8"/>
        <v>34477918</v>
      </c>
      <c r="AC10" s="14">
        <v>1377701</v>
      </c>
      <c r="AD10" s="14">
        <v>15745</v>
      </c>
      <c r="AE10" s="14">
        <v>52937</v>
      </c>
      <c r="AF10" s="14">
        <v>37849</v>
      </c>
      <c r="AG10" s="14">
        <v>92690</v>
      </c>
      <c r="AH10" s="14">
        <v>30118</v>
      </c>
      <c r="AI10" s="14">
        <v>52831</v>
      </c>
      <c r="AJ10" s="14">
        <f t="shared" si="9"/>
        <v>282170</v>
      </c>
      <c r="AK10" s="15">
        <f t="shared" si="10"/>
        <v>1095531</v>
      </c>
      <c r="AL10" s="4">
        <f t="shared" si="11"/>
        <v>3.1616430305890404</v>
      </c>
      <c r="AM10" s="4">
        <f t="shared" si="0"/>
        <v>1.270583944079781</v>
      </c>
      <c r="AN10" s="4">
        <f t="shared" si="0"/>
        <v>5.025317873640363</v>
      </c>
      <c r="AO10" s="4">
        <f t="shared" si="0"/>
        <v>2.7079390858586039</v>
      </c>
      <c r="AP10" s="4">
        <f t="shared" si="0"/>
        <v>4.7423214198005859</v>
      </c>
      <c r="AQ10" s="4">
        <f t="shared" si="0"/>
        <v>2.9468167960142928</v>
      </c>
      <c r="AR10" s="4">
        <f t="shared" si="0"/>
        <v>3.9569573873041222</v>
      </c>
      <c r="AS10" s="4">
        <f t="shared" si="0"/>
        <v>3.5262315410832779</v>
      </c>
      <c r="AT10" s="8">
        <f t="shared" si="0"/>
        <v>3.0796311035233046</v>
      </c>
      <c r="AU10" s="4">
        <f t="shared" si="12"/>
        <v>58.432020574497621</v>
      </c>
      <c r="AV10" s="4">
        <f t="shared" si="1"/>
        <v>58.555101458356077</v>
      </c>
      <c r="AW10" s="4">
        <f t="shared" si="1"/>
        <v>58.175634853048543</v>
      </c>
      <c r="AX10" s="4">
        <f t="shared" si="1"/>
        <v>57.992256109350507</v>
      </c>
      <c r="AY10" s="4">
        <f t="shared" si="1"/>
        <v>61.705211482150887</v>
      </c>
      <c r="AZ10" s="4">
        <f t="shared" si="1"/>
        <v>58.325481859814822</v>
      </c>
      <c r="BA10" s="4">
        <f t="shared" si="1"/>
        <v>59.73244500278274</v>
      </c>
      <c r="BB10" s="4">
        <f t="shared" si="1"/>
        <v>59.308396171337982</v>
      </c>
      <c r="BC10" s="8">
        <f t="shared" si="1"/>
        <v>58.238441735583521</v>
      </c>
      <c r="BD10" s="4">
        <f t="shared" si="13"/>
        <v>40.284918173389322</v>
      </c>
      <c r="BE10" s="4">
        <f t="shared" si="2"/>
        <v>42.225506373435373</v>
      </c>
      <c r="BF10" s="4">
        <f t="shared" si="2"/>
        <v>39.366349365239756</v>
      </c>
      <c r="BG10" s="4">
        <f t="shared" si="2"/>
        <v>41.358767207905473</v>
      </c>
      <c r="BH10" s="4">
        <f t="shared" si="2"/>
        <v>43.576260527262463</v>
      </c>
      <c r="BI10" s="4">
        <f t="shared" si="2"/>
        <v>40.730102821609577</v>
      </c>
      <c r="BJ10" s="4">
        <f t="shared" si="2"/>
        <v>41.750973193389704</v>
      </c>
      <c r="BK10" s="4">
        <f t="shared" si="2"/>
        <v>41.715174964898083</v>
      </c>
      <c r="BL10" s="8">
        <f t="shared" si="2"/>
        <v>39.978009375641214</v>
      </c>
      <c r="BU10" s="6"/>
      <c r="CD10" s="6"/>
      <c r="CM10" s="6"/>
      <c r="CV10" s="6"/>
      <c r="DE10" s="6"/>
      <c r="DN10" s="6"/>
    </row>
    <row r="11" spans="1:118" ht="12.75" customHeight="1">
      <c r="A11" s="16" t="s">
        <v>48</v>
      </c>
      <c r="B11" s="14">
        <v>104970154</v>
      </c>
      <c r="C11" s="14">
        <v>2918755</v>
      </c>
      <c r="D11" s="14">
        <v>2548670</v>
      </c>
      <c r="E11" s="14">
        <v>3296788</v>
      </c>
      <c r="F11" s="14">
        <v>4287107</v>
      </c>
      <c r="G11" s="14">
        <v>2441854</v>
      </c>
      <c r="H11" s="14">
        <v>3081186</v>
      </c>
      <c r="I11" s="14">
        <f t="shared" si="3"/>
        <v>18574360</v>
      </c>
      <c r="J11" s="15">
        <f t="shared" si="4"/>
        <v>86395794</v>
      </c>
      <c r="K11" s="14">
        <v>74938730</v>
      </c>
      <c r="L11" s="14">
        <v>2136221</v>
      </c>
      <c r="M11" s="14">
        <v>1833044</v>
      </c>
      <c r="N11" s="14">
        <v>2420624</v>
      </c>
      <c r="O11" s="14">
        <v>3192061</v>
      </c>
      <c r="P11" s="14">
        <v>1746466</v>
      </c>
      <c r="Q11" s="14">
        <v>2231832</v>
      </c>
      <c r="R11" s="14">
        <f t="shared" si="5"/>
        <v>13560248</v>
      </c>
      <c r="S11" s="15">
        <f t="shared" si="6"/>
        <v>61378482</v>
      </c>
      <c r="T11" s="14">
        <v>42604003</v>
      </c>
      <c r="U11" s="14">
        <v>1229435</v>
      </c>
      <c r="V11" s="14">
        <v>1016449</v>
      </c>
      <c r="W11" s="14">
        <v>1361688</v>
      </c>
      <c r="X11" s="14">
        <v>1901470</v>
      </c>
      <c r="Y11" s="14">
        <v>943300</v>
      </c>
      <c r="Z11" s="14">
        <v>1291941</v>
      </c>
      <c r="AA11" s="14">
        <f t="shared" si="7"/>
        <v>7744283</v>
      </c>
      <c r="AB11" s="15">
        <f t="shared" si="8"/>
        <v>34859720</v>
      </c>
      <c r="AC11" s="14">
        <v>1784910</v>
      </c>
      <c r="AD11" s="14">
        <v>27447</v>
      </c>
      <c r="AE11" s="14">
        <v>59918</v>
      </c>
      <c r="AF11" s="14">
        <v>41810</v>
      </c>
      <c r="AG11" s="14">
        <v>121692</v>
      </c>
      <c r="AH11" s="14">
        <v>38672</v>
      </c>
      <c r="AI11" s="14">
        <v>75617</v>
      </c>
      <c r="AJ11" s="14">
        <f t="shared" si="9"/>
        <v>365156</v>
      </c>
      <c r="AK11" s="15">
        <f t="shared" si="10"/>
        <v>1419754</v>
      </c>
      <c r="AL11" s="4">
        <f t="shared" si="11"/>
        <v>4.0210716581413024</v>
      </c>
      <c r="AM11" s="4">
        <f t="shared" si="0"/>
        <v>2.1837372163814899</v>
      </c>
      <c r="AN11" s="4">
        <f t="shared" si="0"/>
        <v>5.5666886851789403</v>
      </c>
      <c r="AO11" s="4">
        <f t="shared" si="0"/>
        <v>2.9789853637126664</v>
      </c>
      <c r="AP11" s="4">
        <f t="shared" si="0"/>
        <v>6.0149409686421551</v>
      </c>
      <c r="AQ11" s="4">
        <f t="shared" si="0"/>
        <v>3.9381978304880381</v>
      </c>
      <c r="AR11" s="4">
        <f t="shared" si="0"/>
        <v>5.5293450076706074</v>
      </c>
      <c r="AS11" s="4">
        <f t="shared" si="0"/>
        <v>4.5028515536031533</v>
      </c>
      <c r="AT11" s="8">
        <f t="shared" si="0"/>
        <v>3.913380883085571</v>
      </c>
      <c r="AU11" s="4">
        <f t="shared" si="12"/>
        <v>59.233607241542529</v>
      </c>
      <c r="AV11" s="4">
        <f t="shared" si="1"/>
        <v>58.836702756877678</v>
      </c>
      <c r="AW11" s="4">
        <f t="shared" si="1"/>
        <v>58.720194387041445</v>
      </c>
      <c r="AX11" s="4">
        <f t="shared" si="1"/>
        <v>57.980834693864061</v>
      </c>
      <c r="AY11" s="4">
        <f t="shared" si="1"/>
        <v>63.381056940954451</v>
      </c>
      <c r="AZ11" s="4">
        <f t="shared" si="1"/>
        <v>56.226230570764045</v>
      </c>
      <c r="BA11" s="4">
        <f t="shared" si="1"/>
        <v>61.275131819957771</v>
      </c>
      <c r="BB11" s="4">
        <f t="shared" si="1"/>
        <v>59.803028676171699</v>
      </c>
      <c r="BC11" s="8">
        <f t="shared" si="1"/>
        <v>59.107805891973676</v>
      </c>
      <c r="BD11" s="4">
        <f t="shared" si="13"/>
        <v>40.58677764729201</v>
      </c>
      <c r="BE11" s="4">
        <f t="shared" si="2"/>
        <v>42.121897863986533</v>
      </c>
      <c r="BF11" s="4">
        <f t="shared" si="2"/>
        <v>39.881546061279025</v>
      </c>
      <c r="BG11" s="4">
        <f t="shared" si="2"/>
        <v>41.303474776054756</v>
      </c>
      <c r="BH11" s="4">
        <f t="shared" si="2"/>
        <v>44.353220015269038</v>
      </c>
      <c r="BI11" s="4">
        <f t="shared" si="2"/>
        <v>38.630483231184179</v>
      </c>
      <c r="BJ11" s="4">
        <f t="shared" si="2"/>
        <v>41.929990594530807</v>
      </c>
      <c r="BK11" s="4">
        <f t="shared" si="2"/>
        <v>41.693404241115175</v>
      </c>
      <c r="BL11" s="8">
        <f t="shared" si="2"/>
        <v>40.348862353183534</v>
      </c>
      <c r="BU11" s="6"/>
      <c r="CD11" s="6"/>
      <c r="CM11" s="6"/>
      <c r="CV11" s="6"/>
      <c r="DE11" s="6"/>
      <c r="DN11" s="6"/>
    </row>
    <row r="12" spans="1:118" ht="12.75" customHeight="1">
      <c r="A12" s="16" t="s">
        <v>57</v>
      </c>
      <c r="B12" s="14">
        <v>105187051</v>
      </c>
      <c r="C12" s="14">
        <v>2940004</v>
      </c>
      <c r="D12" s="14">
        <v>2555826</v>
      </c>
      <c r="E12" s="14">
        <v>3305654</v>
      </c>
      <c r="F12" s="14">
        <v>4301388</v>
      </c>
      <c r="G12" s="14">
        <v>2448138</v>
      </c>
      <c r="H12" s="14">
        <v>3090921</v>
      </c>
      <c r="I12" s="14">
        <f t="shared" si="3"/>
        <v>18641931</v>
      </c>
      <c r="J12" s="15">
        <f t="shared" si="4"/>
        <v>86545120</v>
      </c>
      <c r="K12" s="14">
        <v>75164132</v>
      </c>
      <c r="L12" s="14">
        <v>2165323</v>
      </c>
      <c r="M12" s="14">
        <v>1861837</v>
      </c>
      <c r="N12" s="14">
        <v>2411329</v>
      </c>
      <c r="O12" s="14">
        <v>3195336</v>
      </c>
      <c r="P12" s="14">
        <v>1756202</v>
      </c>
      <c r="Q12" s="14">
        <v>2250074</v>
      </c>
      <c r="R12" s="14">
        <f t="shared" si="5"/>
        <v>13640101</v>
      </c>
      <c r="S12" s="15">
        <f t="shared" si="6"/>
        <v>61524031</v>
      </c>
      <c r="T12" s="14">
        <v>42846141</v>
      </c>
      <c r="U12" s="14">
        <v>1226081</v>
      </c>
      <c r="V12" s="14">
        <v>1040899</v>
      </c>
      <c r="W12" s="14">
        <v>1337332</v>
      </c>
      <c r="X12" s="14">
        <v>1895444</v>
      </c>
      <c r="Y12" s="14">
        <v>972346</v>
      </c>
      <c r="Z12" s="14">
        <v>1306313</v>
      </c>
      <c r="AA12" s="14">
        <f t="shared" si="7"/>
        <v>7778415</v>
      </c>
      <c r="AB12" s="15">
        <f t="shared" si="8"/>
        <v>35067726</v>
      </c>
      <c r="AC12" s="14">
        <v>1600891</v>
      </c>
      <c r="AD12" s="14">
        <v>25889</v>
      </c>
      <c r="AE12" s="14">
        <v>54800</v>
      </c>
      <c r="AF12" s="14">
        <v>39282</v>
      </c>
      <c r="AG12" s="14">
        <v>91145</v>
      </c>
      <c r="AH12" s="14">
        <v>35264</v>
      </c>
      <c r="AI12" s="14">
        <v>66800</v>
      </c>
      <c r="AJ12" s="14">
        <f t="shared" si="9"/>
        <v>313180</v>
      </c>
      <c r="AK12" s="15">
        <f t="shared" si="10"/>
        <v>1287711</v>
      </c>
      <c r="AL12" s="4">
        <f t="shared" si="11"/>
        <v>3.601795053491986</v>
      </c>
      <c r="AM12" s="4">
        <f t="shared" si="0"/>
        <v>2.0678610509836495</v>
      </c>
      <c r="AN12" s="4">
        <f t="shared" si="0"/>
        <v>5.001373552408098</v>
      </c>
      <c r="AO12" s="4">
        <f t="shared" si="0"/>
        <v>2.8535232098467689</v>
      </c>
      <c r="AP12" s="4">
        <f t="shared" si="0"/>
        <v>4.5880149341408822</v>
      </c>
      <c r="AQ12" s="4">
        <f t="shared" si="0"/>
        <v>3.4997667748434416</v>
      </c>
      <c r="AR12" s="4">
        <f t="shared" si="0"/>
        <v>4.8648581726340074</v>
      </c>
      <c r="AS12" s="4">
        <f t="shared" si="0"/>
        <v>3.8704359276508526</v>
      </c>
      <c r="AT12" s="8">
        <f t="shared" si="0"/>
        <v>3.5420039098966134</v>
      </c>
      <c r="AU12" s="4">
        <f t="shared" si="12"/>
        <v>59.133300441758571</v>
      </c>
      <c r="AV12" s="4">
        <f t="shared" si="1"/>
        <v>57.819087498724208</v>
      </c>
      <c r="AW12" s="4">
        <f t="shared" si="1"/>
        <v>58.850425681732609</v>
      </c>
      <c r="AX12" s="4">
        <f t="shared" si="1"/>
        <v>57.089430766187441</v>
      </c>
      <c r="AY12" s="4">
        <f t="shared" si="1"/>
        <v>62.171521242210524</v>
      </c>
      <c r="AZ12" s="4">
        <f t="shared" si="1"/>
        <v>57.374379484820082</v>
      </c>
      <c r="BA12" s="4">
        <f t="shared" si="1"/>
        <v>61.02523739219243</v>
      </c>
      <c r="BB12" s="4">
        <f t="shared" si="1"/>
        <v>59.322104726350631</v>
      </c>
      <c r="BC12" s="8">
        <f t="shared" si="1"/>
        <v>59.091441846520098</v>
      </c>
      <c r="BD12" s="4">
        <f t="shared" si="13"/>
        <v>40.733284746237445</v>
      </c>
      <c r="BE12" s="4">
        <f t="shared" si="2"/>
        <v>41.703378634859</v>
      </c>
      <c r="BF12" s="4">
        <f t="shared" si="2"/>
        <v>40.726520506482053</v>
      </c>
      <c r="BG12" s="4">
        <f t="shared" si="2"/>
        <v>40.455897683181604</v>
      </c>
      <c r="BH12" s="4">
        <f t="shared" si="2"/>
        <v>44.065868970667147</v>
      </c>
      <c r="BI12" s="4">
        <f t="shared" si="2"/>
        <v>39.717777347518805</v>
      </c>
      <c r="BJ12" s="4">
        <f t="shared" si="2"/>
        <v>42.262904810572643</v>
      </c>
      <c r="BK12" s="4">
        <f t="shared" si="2"/>
        <v>41.725371690303973</v>
      </c>
      <c r="BL12" s="8">
        <f t="shared" si="2"/>
        <v>40.519587932860915</v>
      </c>
      <c r="BU12" s="6"/>
      <c r="CD12" s="6"/>
      <c r="CM12" s="6"/>
      <c r="CV12" s="6"/>
      <c r="DE12" s="6"/>
      <c r="DN12" s="6"/>
    </row>
    <row r="13" spans="1:118" ht="12.75" customHeight="1">
      <c r="A13" s="16" t="s">
        <v>31</v>
      </c>
      <c r="B13" s="14">
        <v>105451631</v>
      </c>
      <c r="C13" s="14">
        <v>2961563</v>
      </c>
      <c r="D13" s="14">
        <v>2563285</v>
      </c>
      <c r="E13" s="14">
        <v>3314181</v>
      </c>
      <c r="F13" s="14">
        <v>4315923</v>
      </c>
      <c r="G13" s="14">
        <v>2454516</v>
      </c>
      <c r="H13" s="14">
        <v>3101356</v>
      </c>
      <c r="I13" s="14">
        <f t="shared" si="3"/>
        <v>18710824</v>
      </c>
      <c r="J13" s="15">
        <f t="shared" si="4"/>
        <v>86740807</v>
      </c>
      <c r="K13" s="14">
        <v>75580098</v>
      </c>
      <c r="L13" s="14">
        <v>2186020</v>
      </c>
      <c r="M13" s="14">
        <v>1869544</v>
      </c>
      <c r="N13" s="14">
        <v>2443522</v>
      </c>
      <c r="O13" s="14">
        <v>3204160</v>
      </c>
      <c r="P13" s="14">
        <v>1757793</v>
      </c>
      <c r="Q13" s="14">
        <v>2270472</v>
      </c>
      <c r="R13" s="14">
        <f t="shared" si="5"/>
        <v>13731511</v>
      </c>
      <c r="S13" s="15">
        <f t="shared" si="6"/>
        <v>61848587</v>
      </c>
      <c r="T13" s="14">
        <v>42400462</v>
      </c>
      <c r="U13" s="14">
        <v>1220971</v>
      </c>
      <c r="V13" s="14">
        <v>1020697</v>
      </c>
      <c r="W13" s="14">
        <v>1348205</v>
      </c>
      <c r="X13" s="14">
        <v>1909779</v>
      </c>
      <c r="Y13" s="14">
        <v>965456</v>
      </c>
      <c r="Z13" s="14">
        <v>1275417</v>
      </c>
      <c r="AA13" s="14">
        <f t="shared" si="7"/>
        <v>7740525</v>
      </c>
      <c r="AB13" s="15">
        <f t="shared" si="8"/>
        <v>34659937</v>
      </c>
      <c r="AC13" s="14">
        <v>1747929</v>
      </c>
      <c r="AD13" s="14">
        <v>32627</v>
      </c>
      <c r="AE13" s="14">
        <v>70665</v>
      </c>
      <c r="AF13" s="14">
        <v>56791</v>
      </c>
      <c r="AG13" s="14">
        <v>100048</v>
      </c>
      <c r="AH13" s="14">
        <v>25017</v>
      </c>
      <c r="AI13" s="14">
        <v>62816</v>
      </c>
      <c r="AJ13" s="14">
        <f t="shared" si="9"/>
        <v>347964</v>
      </c>
      <c r="AK13" s="15">
        <f t="shared" si="10"/>
        <v>1399965</v>
      </c>
      <c r="AL13" s="4">
        <f t="shared" si="11"/>
        <v>3.9592133720116776</v>
      </c>
      <c r="AM13" s="4">
        <f t="shared" si="0"/>
        <v>2.6026684790499028</v>
      </c>
      <c r="AN13" s="4">
        <f t="shared" si="0"/>
        <v>6.4749368220627073</v>
      </c>
      <c r="AO13" s="4">
        <f t="shared" si="0"/>
        <v>4.0420755646279423</v>
      </c>
      <c r="AP13" s="4">
        <f t="shared" si="0"/>
        <v>4.9779408874495168</v>
      </c>
      <c r="AQ13" s="4">
        <f t="shared" si="0"/>
        <v>2.5257629435633278</v>
      </c>
      <c r="AR13" s="4">
        <f t="shared" si="0"/>
        <v>4.6939509039158356</v>
      </c>
      <c r="AS13" s="4">
        <f t="shared" si="0"/>
        <v>4.3019654227136863</v>
      </c>
      <c r="AT13" s="8">
        <f t="shared" si="0"/>
        <v>3.8823316824321927</v>
      </c>
      <c r="AU13" s="4">
        <f t="shared" si="12"/>
        <v>58.41271997292197</v>
      </c>
      <c r="AV13" s="4">
        <f t="shared" si="1"/>
        <v>57.346135899946013</v>
      </c>
      <c r="AW13" s="4">
        <f t="shared" si="1"/>
        <v>58.375839242082563</v>
      </c>
      <c r="AX13" s="4">
        <f t="shared" si="1"/>
        <v>57.498807049823988</v>
      </c>
      <c r="AY13" s="4">
        <f t="shared" si="1"/>
        <v>62.725550534305405</v>
      </c>
      <c r="AZ13" s="4">
        <f t="shared" si="1"/>
        <v>56.347533526416363</v>
      </c>
      <c r="BA13" s="4">
        <f t="shared" si="1"/>
        <v>58.940740075191414</v>
      </c>
      <c r="BB13" s="4">
        <f t="shared" si="1"/>
        <v>58.904580857853148</v>
      </c>
      <c r="BC13" s="8">
        <f t="shared" si="1"/>
        <v>58.303517912220052</v>
      </c>
      <c r="BD13" s="4">
        <f t="shared" si="13"/>
        <v>40.208445898764715</v>
      </c>
      <c r="BE13" s="4">
        <f t="shared" si="2"/>
        <v>41.227250610572867</v>
      </c>
      <c r="BF13" s="4">
        <f t="shared" si="2"/>
        <v>39.819879568600449</v>
      </c>
      <c r="BG13" s="4">
        <f t="shared" si="2"/>
        <v>40.679884411865253</v>
      </c>
      <c r="BH13" s="4">
        <f t="shared" si="2"/>
        <v>44.249607789573631</v>
      </c>
      <c r="BI13" s="4">
        <f t="shared" si="2"/>
        <v>39.333864598967786</v>
      </c>
      <c r="BJ13" s="4">
        <f t="shared" si="2"/>
        <v>41.124495220800192</v>
      </c>
      <c r="BK13" s="4">
        <f t="shared" si="2"/>
        <v>41.369236330799758</v>
      </c>
      <c r="BL13" s="8">
        <f t="shared" si="2"/>
        <v>39.958052269446839</v>
      </c>
      <c r="BU13" s="6"/>
      <c r="CD13" s="6"/>
      <c r="CM13" s="6"/>
      <c r="CV13" s="6"/>
      <c r="DE13" s="6"/>
      <c r="DN13" s="6"/>
    </row>
    <row r="14" spans="1:118" ht="12.75" customHeight="1">
      <c r="A14" s="16" t="s">
        <v>40</v>
      </c>
      <c r="B14" s="14">
        <v>105677425</v>
      </c>
      <c r="C14" s="14">
        <v>2982782</v>
      </c>
      <c r="D14" s="14">
        <v>2570471</v>
      </c>
      <c r="E14" s="14">
        <v>3322520</v>
      </c>
      <c r="F14" s="14">
        <v>4330015</v>
      </c>
      <c r="G14" s="14">
        <v>2460745</v>
      </c>
      <c r="H14" s="14">
        <v>3111037</v>
      </c>
      <c r="I14" s="14">
        <f t="shared" si="3"/>
        <v>18777570</v>
      </c>
      <c r="J14" s="15">
        <f t="shared" si="4"/>
        <v>86899855</v>
      </c>
      <c r="K14" s="14">
        <v>75751194</v>
      </c>
      <c r="L14" s="14">
        <v>2201583</v>
      </c>
      <c r="M14" s="14">
        <v>1867922</v>
      </c>
      <c r="N14" s="14">
        <v>2446622</v>
      </c>
      <c r="O14" s="14">
        <v>3199730</v>
      </c>
      <c r="P14" s="14">
        <v>1765313</v>
      </c>
      <c r="Q14" s="14">
        <v>2277360</v>
      </c>
      <c r="R14" s="14">
        <f t="shared" si="5"/>
        <v>13758530</v>
      </c>
      <c r="S14" s="15">
        <f t="shared" si="6"/>
        <v>61992664</v>
      </c>
      <c r="T14" s="14">
        <v>42906656</v>
      </c>
      <c r="U14" s="14">
        <v>1265254</v>
      </c>
      <c r="V14" s="14">
        <v>1034197</v>
      </c>
      <c r="W14" s="14">
        <v>1386828</v>
      </c>
      <c r="X14" s="14">
        <v>1911126</v>
      </c>
      <c r="Y14" s="14">
        <v>952631</v>
      </c>
      <c r="Z14" s="14">
        <v>1330280</v>
      </c>
      <c r="AA14" s="14">
        <f t="shared" si="7"/>
        <v>7880316</v>
      </c>
      <c r="AB14" s="15">
        <f t="shared" si="8"/>
        <v>35026340</v>
      </c>
      <c r="AC14" s="14">
        <v>1505196</v>
      </c>
      <c r="AD14" s="14">
        <v>21350</v>
      </c>
      <c r="AE14" s="14">
        <v>53083</v>
      </c>
      <c r="AF14" s="14">
        <v>37316</v>
      </c>
      <c r="AG14" s="14">
        <v>90857</v>
      </c>
      <c r="AH14" s="14">
        <v>28276</v>
      </c>
      <c r="AI14" s="14">
        <v>57435</v>
      </c>
      <c r="AJ14" s="14">
        <f t="shared" si="9"/>
        <v>288317</v>
      </c>
      <c r="AK14" s="15">
        <f t="shared" si="10"/>
        <v>1216879</v>
      </c>
      <c r="AL14" s="4">
        <f t="shared" si="11"/>
        <v>3.3891763847182053</v>
      </c>
      <c r="AM14" s="4">
        <f t="shared" si="0"/>
        <v>1.6594072457415023</v>
      </c>
      <c r="AN14" s="4">
        <f t="shared" si="0"/>
        <v>4.882183062320653</v>
      </c>
      <c r="AO14" s="4">
        <f t="shared" si="0"/>
        <v>2.6202406498219282</v>
      </c>
      <c r="AP14" s="4">
        <f t="shared" si="0"/>
        <v>4.5383502257511674</v>
      </c>
      <c r="AQ14" s="4">
        <f t="shared" si="0"/>
        <v>2.8826382113696813</v>
      </c>
      <c r="AR14" s="4">
        <f t="shared" si="0"/>
        <v>4.1388181290827006</v>
      </c>
      <c r="AS14" s="4">
        <f t="shared" si="0"/>
        <v>3.5295624127072425</v>
      </c>
      <c r="AT14" s="8">
        <f t="shared" si="0"/>
        <v>3.3575356537729166</v>
      </c>
      <c r="AU14" s="4">
        <f t="shared" si="12"/>
        <v>58.628583464968223</v>
      </c>
      <c r="AV14" s="4">
        <f t="shared" si="1"/>
        <v>58.43994979975772</v>
      </c>
      <c r="AW14" s="4">
        <f t="shared" si="1"/>
        <v>58.207997978502313</v>
      </c>
      <c r="AX14" s="4">
        <f t="shared" si="1"/>
        <v>58.208583099473479</v>
      </c>
      <c r="AY14" s="4">
        <f t="shared" si="1"/>
        <v>62.56724786153832</v>
      </c>
      <c r="AZ14" s="4">
        <f t="shared" si="1"/>
        <v>55.565613576742479</v>
      </c>
      <c r="BA14" s="4">
        <f t="shared" si="1"/>
        <v>60.935249587241373</v>
      </c>
      <c r="BB14" s="4">
        <f t="shared" si="1"/>
        <v>59.371408137351878</v>
      </c>
      <c r="BC14" s="8">
        <f t="shared" si="1"/>
        <v>58.463722417220211</v>
      </c>
      <c r="BD14" s="4">
        <f t="shared" si="13"/>
        <v>40.601534339051128</v>
      </c>
      <c r="BE14" s="4">
        <f t="shared" si="2"/>
        <v>42.418587747948052</v>
      </c>
      <c r="BF14" s="4">
        <f t="shared" si="2"/>
        <v>40.233754825477504</v>
      </c>
      <c r="BG14" s="4">
        <f t="shared" si="2"/>
        <v>41.740245355934654</v>
      </c>
      <c r="BH14" s="4">
        <f t="shared" si="2"/>
        <v>44.13670622388144</v>
      </c>
      <c r="BI14" s="4">
        <f t="shared" si="2"/>
        <v>38.713113305116948</v>
      </c>
      <c r="BJ14" s="4">
        <f t="shared" si="2"/>
        <v>42.760018604728906</v>
      </c>
      <c r="BK14" s="4">
        <f t="shared" si="2"/>
        <v>41.966644246300241</v>
      </c>
      <c r="BL14" s="8">
        <f t="shared" si="2"/>
        <v>40.306557473542384</v>
      </c>
      <c r="BU14" s="6"/>
      <c r="CD14" s="6"/>
      <c r="CM14" s="6"/>
      <c r="CV14" s="6"/>
      <c r="DE14" s="6"/>
      <c r="DN14" s="6"/>
    </row>
    <row r="15" spans="1:118" ht="12.75" customHeight="1">
      <c r="A15" s="16" t="s">
        <v>49</v>
      </c>
      <c r="B15" s="14">
        <v>105905597</v>
      </c>
      <c r="C15" s="14">
        <v>3004351</v>
      </c>
      <c r="D15" s="14">
        <v>2577547</v>
      </c>
      <c r="E15" s="14">
        <v>3331206</v>
      </c>
      <c r="F15" s="14">
        <v>4344282</v>
      </c>
      <c r="G15" s="14">
        <v>2466800</v>
      </c>
      <c r="H15" s="14">
        <v>3121092</v>
      </c>
      <c r="I15" s="14">
        <f t="shared" si="3"/>
        <v>18845278</v>
      </c>
      <c r="J15" s="15">
        <f t="shared" si="4"/>
        <v>87060319</v>
      </c>
      <c r="K15" s="14">
        <v>76185100</v>
      </c>
      <c r="L15" s="14">
        <v>2223981</v>
      </c>
      <c r="M15" s="14">
        <v>1878595</v>
      </c>
      <c r="N15" s="14">
        <v>2435370</v>
      </c>
      <c r="O15" s="14">
        <v>3213662</v>
      </c>
      <c r="P15" s="14">
        <v>1797628</v>
      </c>
      <c r="Q15" s="14">
        <v>2268127</v>
      </c>
      <c r="R15" s="14">
        <f t="shared" si="5"/>
        <v>13817363</v>
      </c>
      <c r="S15" s="15">
        <f t="shared" si="6"/>
        <v>62367737</v>
      </c>
      <c r="T15" s="14">
        <v>42916569</v>
      </c>
      <c r="U15" s="14">
        <v>1245171</v>
      </c>
      <c r="V15" s="14">
        <v>1031444</v>
      </c>
      <c r="W15" s="14">
        <v>1358948</v>
      </c>
      <c r="X15" s="14">
        <v>1905360</v>
      </c>
      <c r="Y15" s="14">
        <v>975341</v>
      </c>
      <c r="Z15" s="14">
        <v>1303800</v>
      </c>
      <c r="AA15" s="14">
        <f t="shared" si="7"/>
        <v>7820064</v>
      </c>
      <c r="AB15" s="15">
        <f t="shared" si="8"/>
        <v>35096505</v>
      </c>
      <c r="AC15" s="14">
        <v>1750734</v>
      </c>
      <c r="AD15" s="14">
        <v>21893</v>
      </c>
      <c r="AE15" s="14">
        <v>60124</v>
      </c>
      <c r="AF15" s="14">
        <v>40914</v>
      </c>
      <c r="AG15" s="14">
        <v>97244</v>
      </c>
      <c r="AH15" s="14">
        <v>32528</v>
      </c>
      <c r="AI15" s="14">
        <v>77628</v>
      </c>
      <c r="AJ15" s="14">
        <f t="shared" si="9"/>
        <v>330331</v>
      </c>
      <c r="AK15" s="15">
        <f t="shared" si="10"/>
        <v>1420403</v>
      </c>
      <c r="AL15" s="4">
        <f t="shared" si="11"/>
        <v>3.9194978931232987</v>
      </c>
      <c r="AM15" s="4">
        <f t="shared" si="0"/>
        <v>1.7278527367204815</v>
      </c>
      <c r="AN15" s="4">
        <f t="shared" si="0"/>
        <v>5.5080398106210513</v>
      </c>
      <c r="AO15" s="4">
        <f t="shared" si="0"/>
        <v>2.9227166677858247</v>
      </c>
      <c r="AP15" s="4">
        <f t="shared" si="0"/>
        <v>4.8558776473032115</v>
      </c>
      <c r="AQ15" s="4">
        <f t="shared" si="0"/>
        <v>3.2274035613755361</v>
      </c>
      <c r="AR15" s="4">
        <f t="shared" si="0"/>
        <v>5.619402531293705</v>
      </c>
      <c r="AS15" s="4">
        <f t="shared" si="0"/>
        <v>4.0529446732336289</v>
      </c>
      <c r="AT15" s="8">
        <f t="shared" si="0"/>
        <v>3.8897132254461413</v>
      </c>
      <c r="AU15" s="4">
        <f t="shared" si="12"/>
        <v>58.629972264917939</v>
      </c>
      <c r="AV15" s="4">
        <f t="shared" si="1"/>
        <v>56.972788886235989</v>
      </c>
      <c r="AW15" s="4">
        <f t="shared" si="1"/>
        <v>58.105552287746967</v>
      </c>
      <c r="AX15" s="4">
        <f t="shared" si="1"/>
        <v>57.480464980680559</v>
      </c>
      <c r="AY15" s="4">
        <f t="shared" si="1"/>
        <v>62.315327498660409</v>
      </c>
      <c r="AZ15" s="4">
        <f t="shared" si="1"/>
        <v>56.066605549090241</v>
      </c>
      <c r="BA15" s="4">
        <f t="shared" si="1"/>
        <v>60.906113282016392</v>
      </c>
      <c r="BB15" s="4">
        <f t="shared" si="1"/>
        <v>58.986617055656708</v>
      </c>
      <c r="BC15" s="8">
        <f t="shared" si="1"/>
        <v>58.550958807435968</v>
      </c>
      <c r="BD15" s="4">
        <f t="shared" si="13"/>
        <v>40.52341917302067</v>
      </c>
      <c r="BE15" s="4">
        <f t="shared" si="2"/>
        <v>41.445590079188484</v>
      </c>
      <c r="BF15" s="4">
        <f t="shared" si="2"/>
        <v>40.016496304432081</v>
      </c>
      <c r="BG15" s="4">
        <f t="shared" si="2"/>
        <v>40.794475033966677</v>
      </c>
      <c r="BH15" s="4">
        <f t="shared" si="2"/>
        <v>43.859031250733722</v>
      </c>
      <c r="BI15" s="4">
        <f t="shared" si="2"/>
        <v>39.538714123560887</v>
      </c>
      <c r="BJ15" s="4">
        <f t="shared" si="2"/>
        <v>41.773840694218563</v>
      </c>
      <c r="BK15" s="4">
        <f t="shared" si="2"/>
        <v>41.496145612709981</v>
      </c>
      <c r="BL15" s="8">
        <f t="shared" si="2"/>
        <v>40.312860558206779</v>
      </c>
      <c r="BU15" s="6"/>
      <c r="CD15" s="6"/>
      <c r="CM15" s="6"/>
      <c r="CV15" s="6"/>
      <c r="DE15" s="6"/>
      <c r="DN15" s="6"/>
    </row>
    <row r="16" spans="1:118" ht="12.75" customHeight="1">
      <c r="A16" s="16" t="s">
        <v>58</v>
      </c>
      <c r="B16" s="14">
        <v>106129910</v>
      </c>
      <c r="C16" s="14">
        <v>3025749</v>
      </c>
      <c r="D16" s="14">
        <v>2584574</v>
      </c>
      <c r="E16" s="14">
        <v>3339472</v>
      </c>
      <c r="F16" s="14">
        <v>4358366</v>
      </c>
      <c r="G16" s="14">
        <v>2472876</v>
      </c>
      <c r="H16" s="14">
        <v>3130858</v>
      </c>
      <c r="I16" s="14">
        <f t="shared" si="3"/>
        <v>18911895</v>
      </c>
      <c r="J16" s="15">
        <f t="shared" si="4"/>
        <v>87218015</v>
      </c>
      <c r="K16" s="14">
        <v>76474349</v>
      </c>
      <c r="L16" s="14">
        <v>2236320</v>
      </c>
      <c r="M16" s="14">
        <v>1899830</v>
      </c>
      <c r="N16" s="14">
        <v>2445984</v>
      </c>
      <c r="O16" s="14">
        <v>3243632</v>
      </c>
      <c r="P16" s="14">
        <v>1796624</v>
      </c>
      <c r="Q16" s="14">
        <v>2272092</v>
      </c>
      <c r="R16" s="14">
        <f t="shared" si="5"/>
        <v>13894482</v>
      </c>
      <c r="S16" s="15">
        <f t="shared" si="6"/>
        <v>62579867</v>
      </c>
      <c r="T16" s="14">
        <v>44005604</v>
      </c>
      <c r="U16" s="14">
        <v>1312283</v>
      </c>
      <c r="V16" s="14">
        <v>1096256</v>
      </c>
      <c r="W16" s="14">
        <v>1404555</v>
      </c>
      <c r="X16" s="14">
        <v>1957439</v>
      </c>
      <c r="Y16" s="14">
        <v>1009749</v>
      </c>
      <c r="Z16" s="14">
        <v>1340640</v>
      </c>
      <c r="AA16" s="14">
        <f t="shared" si="7"/>
        <v>8120922</v>
      </c>
      <c r="AB16" s="15">
        <f t="shared" si="8"/>
        <v>35884682</v>
      </c>
      <c r="AC16" s="14">
        <v>1616081</v>
      </c>
      <c r="AD16" s="14">
        <v>27716</v>
      </c>
      <c r="AE16" s="14">
        <v>49116</v>
      </c>
      <c r="AF16" s="14">
        <v>54506</v>
      </c>
      <c r="AG16" s="14">
        <v>78657</v>
      </c>
      <c r="AH16" s="14">
        <v>27373</v>
      </c>
      <c r="AI16" s="14">
        <v>49598</v>
      </c>
      <c r="AJ16" s="14">
        <f t="shared" si="9"/>
        <v>286966</v>
      </c>
      <c r="AK16" s="15">
        <f t="shared" si="10"/>
        <v>1329115</v>
      </c>
      <c r="AL16" s="4">
        <f t="shared" si="11"/>
        <v>3.5423527210798986</v>
      </c>
      <c r="AM16" s="4">
        <f t="shared" si="0"/>
        <v>2.0683597525072779</v>
      </c>
      <c r="AN16" s="4">
        <f t="shared" si="0"/>
        <v>4.2882137855648645</v>
      </c>
      <c r="AO16" s="4">
        <f t="shared" si="0"/>
        <v>3.7356902829970782</v>
      </c>
      <c r="AP16" s="4">
        <f t="shared" si="0"/>
        <v>3.8631282611428932</v>
      </c>
      <c r="AQ16" s="4">
        <f t="shared" si="0"/>
        <v>2.6393230497472815</v>
      </c>
      <c r="AR16" s="4">
        <f t="shared" si="0"/>
        <v>3.567590585209151</v>
      </c>
      <c r="AS16" s="4">
        <f t="shared" si="0"/>
        <v>3.4130568818233544</v>
      </c>
      <c r="AT16" s="8">
        <f t="shared" si="0"/>
        <v>3.5715651375214414</v>
      </c>
      <c r="AU16" s="4">
        <f t="shared" si="12"/>
        <v>59.656192692794285</v>
      </c>
      <c r="AV16" s="4">
        <f t="shared" si="1"/>
        <v>59.919823638835233</v>
      </c>
      <c r="AW16" s="4">
        <f t="shared" si="1"/>
        <v>60.288131043303871</v>
      </c>
      <c r="AX16" s="4">
        <f t="shared" si="1"/>
        <v>59.651289624134904</v>
      </c>
      <c r="AY16" s="4">
        <f t="shared" si="1"/>
        <v>62.772102383994245</v>
      </c>
      <c r="AZ16" s="4">
        <f t="shared" si="1"/>
        <v>57.72615750429695</v>
      </c>
      <c r="BA16" s="4">
        <f t="shared" si="1"/>
        <v>61.187575151006214</v>
      </c>
      <c r="BB16" s="4">
        <f t="shared" si="1"/>
        <v>60.512425004401024</v>
      </c>
      <c r="BC16" s="8">
        <f t="shared" si="1"/>
        <v>59.466085154831028</v>
      </c>
      <c r="BD16" s="4">
        <f t="shared" si="13"/>
        <v>41.463904002179966</v>
      </c>
      <c r="BE16" s="4">
        <f t="shared" si="2"/>
        <v>43.37051751483682</v>
      </c>
      <c r="BF16" s="4">
        <f t="shared" si="2"/>
        <v>42.415345817144335</v>
      </c>
      <c r="BG16" s="4">
        <f t="shared" si="2"/>
        <v>42.059193788718694</v>
      </c>
      <c r="BH16" s="4">
        <f t="shared" si="2"/>
        <v>44.912221690422513</v>
      </c>
      <c r="BI16" s="4">
        <f t="shared" si="2"/>
        <v>40.832981516258805</v>
      </c>
      <c r="BJ16" s="4">
        <f t="shared" si="2"/>
        <v>42.820210945370249</v>
      </c>
      <c r="BK16" s="4">
        <f t="shared" si="2"/>
        <v>42.94081581988479</v>
      </c>
      <c r="BL16" s="8">
        <f t="shared" si="2"/>
        <v>41.143658222444067</v>
      </c>
      <c r="BU16" s="6"/>
      <c r="CD16" s="6"/>
      <c r="CM16" s="6"/>
      <c r="CV16" s="6"/>
      <c r="DE16" s="6"/>
      <c r="DN16" s="6"/>
    </row>
    <row r="17" spans="1:118" ht="12.75" customHeight="1">
      <c r="A17" s="16" t="s">
        <v>32</v>
      </c>
      <c r="B17" s="14">
        <v>106352864</v>
      </c>
      <c r="C17" s="14">
        <v>3047213</v>
      </c>
      <c r="D17" s="14">
        <v>2591588</v>
      </c>
      <c r="E17" s="14">
        <v>3347774</v>
      </c>
      <c r="F17" s="14">
        <v>4372301</v>
      </c>
      <c r="G17" s="14">
        <v>2478805</v>
      </c>
      <c r="H17" s="14">
        <v>3140538</v>
      </c>
      <c r="I17" s="14">
        <f t="shared" si="3"/>
        <v>18978219</v>
      </c>
      <c r="J17" s="15">
        <f t="shared" si="4"/>
        <v>87374645</v>
      </c>
      <c r="K17" s="14">
        <v>76808974</v>
      </c>
      <c r="L17" s="14">
        <v>2253734</v>
      </c>
      <c r="M17" s="14">
        <v>1905072</v>
      </c>
      <c r="N17" s="14">
        <v>2458076</v>
      </c>
      <c r="O17" s="14">
        <v>3264441</v>
      </c>
      <c r="P17" s="14">
        <v>1803956</v>
      </c>
      <c r="Q17" s="14">
        <v>2282216</v>
      </c>
      <c r="R17" s="14">
        <f t="shared" si="5"/>
        <v>13967495</v>
      </c>
      <c r="S17" s="15">
        <f t="shared" si="6"/>
        <v>62841479</v>
      </c>
      <c r="T17" s="14">
        <v>43320677</v>
      </c>
      <c r="U17" s="14">
        <v>1280838</v>
      </c>
      <c r="V17" s="14">
        <v>1078081</v>
      </c>
      <c r="W17" s="14">
        <v>1384501</v>
      </c>
      <c r="X17" s="14">
        <v>1937961</v>
      </c>
      <c r="Y17" s="14">
        <v>1003963</v>
      </c>
      <c r="Z17" s="14">
        <v>1343332</v>
      </c>
      <c r="AA17" s="14">
        <f t="shared" si="7"/>
        <v>8028676</v>
      </c>
      <c r="AB17" s="15">
        <f t="shared" si="8"/>
        <v>35292001</v>
      </c>
      <c r="AC17" s="14">
        <v>1779344</v>
      </c>
      <c r="AD17" s="14">
        <v>33638</v>
      </c>
      <c r="AE17" s="14">
        <v>64096</v>
      </c>
      <c r="AF17" s="14">
        <v>53100</v>
      </c>
      <c r="AG17" s="14">
        <v>93313</v>
      </c>
      <c r="AH17" s="14">
        <v>40808</v>
      </c>
      <c r="AI17" s="14">
        <v>59444</v>
      </c>
      <c r="AJ17" s="14">
        <f t="shared" si="9"/>
        <v>344399</v>
      </c>
      <c r="AK17" s="15">
        <f t="shared" si="10"/>
        <v>1434945</v>
      </c>
      <c r="AL17" s="4">
        <f t="shared" si="11"/>
        <v>3.9453285398691946</v>
      </c>
      <c r="AM17" s="4">
        <f t="shared" si="0"/>
        <v>2.5590425386237561</v>
      </c>
      <c r="AN17" s="4">
        <f t="shared" si="0"/>
        <v>5.6117396865809761</v>
      </c>
      <c r="AO17" s="4">
        <f t="shared" si="0"/>
        <v>3.6936535241697799</v>
      </c>
      <c r="AP17" s="4">
        <f t="shared" si="0"/>
        <v>4.5938164915220696</v>
      </c>
      <c r="AQ17" s="4">
        <f t="shared" si="0"/>
        <v>3.9059277104743528</v>
      </c>
      <c r="AR17" s="4">
        <f t="shared" si="0"/>
        <v>4.237597449628451</v>
      </c>
      <c r="AS17" s="4">
        <f t="shared" si="0"/>
        <v>4.1131722813900504</v>
      </c>
      <c r="AT17" s="8">
        <f t="shared" si="0"/>
        <v>3.9070632227356996</v>
      </c>
      <c r="AU17" s="4">
        <f t="shared" si="12"/>
        <v>58.717124642232562</v>
      </c>
      <c r="AV17" s="4">
        <f t="shared" si="1"/>
        <v>58.324363034856816</v>
      </c>
      <c r="AW17" s="4">
        <f t="shared" si="1"/>
        <v>59.95453190220632</v>
      </c>
      <c r="AX17" s="4">
        <f t="shared" si="1"/>
        <v>58.484806816388101</v>
      </c>
      <c r="AY17" s="4">
        <f t="shared" si="1"/>
        <v>62.224252176712646</v>
      </c>
      <c r="AZ17" s="4">
        <f t="shared" si="1"/>
        <v>57.915547829326222</v>
      </c>
      <c r="BA17" s="4">
        <f t="shared" si="1"/>
        <v>61.465522982925371</v>
      </c>
      <c r="BB17" s="4">
        <f t="shared" si="1"/>
        <v>59.946862340025895</v>
      </c>
      <c r="BC17" s="8">
        <f t="shared" si="1"/>
        <v>58.443796333946885</v>
      </c>
      <c r="BD17" s="4">
        <f t="shared" si="13"/>
        <v>40.732967003126497</v>
      </c>
      <c r="BE17" s="4">
        <f t="shared" si="2"/>
        <v>42.033097128425219</v>
      </c>
      <c r="BF17" s="4">
        <f t="shared" si="2"/>
        <v>41.599243398256206</v>
      </c>
      <c r="BG17" s="4">
        <f t="shared" si="2"/>
        <v>41.355868108181738</v>
      </c>
      <c r="BH17" s="4">
        <f t="shared" si="2"/>
        <v>44.32359528769863</v>
      </c>
      <c r="BI17" s="4">
        <f t="shared" si="2"/>
        <v>40.501895066372704</v>
      </c>
      <c r="BJ17" s="4">
        <f t="shared" si="2"/>
        <v>42.773945101125989</v>
      </c>
      <c r="BK17" s="4">
        <f t="shared" si="2"/>
        <v>42.304686230040872</v>
      </c>
      <c r="BL17" s="8">
        <f t="shared" si="2"/>
        <v>40.391581562362852</v>
      </c>
      <c r="BU17" s="6"/>
      <c r="CD17" s="6"/>
      <c r="CM17" s="6"/>
      <c r="CV17" s="6"/>
      <c r="DE17" s="6"/>
      <c r="DN17" s="6"/>
    </row>
    <row r="18" spans="1:118" ht="12.75" customHeight="1">
      <c r="A18" s="16" t="s">
        <v>41</v>
      </c>
      <c r="B18" s="14">
        <v>106572889</v>
      </c>
      <c r="C18" s="14">
        <v>3068598</v>
      </c>
      <c r="D18" s="14">
        <v>2598460</v>
      </c>
      <c r="E18" s="14">
        <v>3355880</v>
      </c>
      <c r="F18" s="14">
        <v>4386199</v>
      </c>
      <c r="G18" s="14">
        <v>2484618</v>
      </c>
      <c r="H18" s="14">
        <v>3150109</v>
      </c>
      <c r="I18" s="14">
        <f t="shared" si="3"/>
        <v>19043864</v>
      </c>
      <c r="J18" s="15">
        <f t="shared" si="4"/>
        <v>87529025</v>
      </c>
      <c r="K18" s="14">
        <v>76984476</v>
      </c>
      <c r="L18" s="14">
        <v>2272369</v>
      </c>
      <c r="M18" s="14">
        <v>1892883</v>
      </c>
      <c r="N18" s="14">
        <v>2457305</v>
      </c>
      <c r="O18" s="14">
        <v>3269699</v>
      </c>
      <c r="P18" s="14">
        <v>1813852</v>
      </c>
      <c r="Q18" s="14">
        <v>2293224</v>
      </c>
      <c r="R18" s="14">
        <f t="shared" si="5"/>
        <v>13999332</v>
      </c>
      <c r="S18" s="15">
        <f t="shared" si="6"/>
        <v>62985144</v>
      </c>
      <c r="T18" s="14">
        <v>43866696</v>
      </c>
      <c r="U18" s="14">
        <v>1344303</v>
      </c>
      <c r="V18" s="14">
        <v>1073053</v>
      </c>
      <c r="W18" s="14">
        <v>1394769</v>
      </c>
      <c r="X18" s="14">
        <v>1952692</v>
      </c>
      <c r="Y18" s="14">
        <v>1035700</v>
      </c>
      <c r="Z18" s="14">
        <v>1361662</v>
      </c>
      <c r="AA18" s="14">
        <f t="shared" si="7"/>
        <v>8162179</v>
      </c>
      <c r="AB18" s="15">
        <f t="shared" si="8"/>
        <v>35704517</v>
      </c>
      <c r="AC18" s="14">
        <v>1593307</v>
      </c>
      <c r="AD18" s="14">
        <v>38660</v>
      </c>
      <c r="AE18" s="14">
        <v>55019</v>
      </c>
      <c r="AF18" s="14">
        <v>60613</v>
      </c>
      <c r="AG18" s="14">
        <v>88121</v>
      </c>
      <c r="AH18" s="14">
        <v>42875</v>
      </c>
      <c r="AI18" s="14">
        <v>63522</v>
      </c>
      <c r="AJ18" s="14">
        <f t="shared" si="9"/>
        <v>348810</v>
      </c>
      <c r="AK18" s="15">
        <f t="shared" si="10"/>
        <v>1244497</v>
      </c>
      <c r="AL18" s="4">
        <f t="shared" si="11"/>
        <v>3.5048545861292619</v>
      </c>
      <c r="AM18" s="4">
        <f t="shared" si="0"/>
        <v>2.7954471666993261</v>
      </c>
      <c r="AN18" s="4">
        <f t="shared" si="0"/>
        <v>4.877259607542781</v>
      </c>
      <c r="AO18" s="4">
        <f t="shared" si="0"/>
        <v>4.1647484990195016</v>
      </c>
      <c r="AP18" s="4">
        <f t="shared" si="0"/>
        <v>4.3179360382357421</v>
      </c>
      <c r="AQ18" s="4">
        <f t="shared" si="0"/>
        <v>3.9751524001576151</v>
      </c>
      <c r="AR18" s="4">
        <f t="shared" si="0"/>
        <v>4.4571086961402875</v>
      </c>
      <c r="AS18" s="4">
        <f t="shared" si="0"/>
        <v>4.0983486172993526</v>
      </c>
      <c r="AT18" s="8">
        <f t="shared" si="0"/>
        <v>3.3681467115739543</v>
      </c>
      <c r="AU18" s="4">
        <f t="shared" si="12"/>
        <v>59.050870204013592</v>
      </c>
      <c r="AV18" s="4">
        <f t="shared" si="1"/>
        <v>60.859965965034725</v>
      </c>
      <c r="AW18" s="4">
        <f t="shared" si="1"/>
        <v>59.595442507540085</v>
      </c>
      <c r="AX18" s="4">
        <f t="shared" si="1"/>
        <v>59.226754513582968</v>
      </c>
      <c r="AY18" s="4">
        <f t="shared" si="1"/>
        <v>62.415928805679059</v>
      </c>
      <c r="AZ18" s="4">
        <f t="shared" si="1"/>
        <v>59.463230737678707</v>
      </c>
      <c r="BA18" s="4">
        <f t="shared" si="1"/>
        <v>62.147614014156495</v>
      </c>
      <c r="BB18" s="4">
        <f t="shared" si="1"/>
        <v>60.795679393845361</v>
      </c>
      <c r="BC18" s="8">
        <f t="shared" si="1"/>
        <v>58.663061880115727</v>
      </c>
      <c r="BD18" s="4">
        <f t="shared" si="13"/>
        <v>41.161215025333512</v>
      </c>
      <c r="BE18" s="4">
        <f t="shared" si="2"/>
        <v>43.808377636953423</v>
      </c>
      <c r="BF18" s="4">
        <f t="shared" si="2"/>
        <v>41.295729008720549</v>
      </c>
      <c r="BG18" s="4">
        <f t="shared" si="2"/>
        <v>41.561945003992989</v>
      </c>
      <c r="BH18" s="4">
        <f t="shared" si="2"/>
        <v>44.519001531850243</v>
      </c>
      <c r="BI18" s="4">
        <f t="shared" si="2"/>
        <v>41.684476245442966</v>
      </c>
      <c r="BJ18" s="4">
        <f t="shared" si="2"/>
        <v>43.225869327061382</v>
      </c>
      <c r="BK18" s="4">
        <f t="shared" si="2"/>
        <v>42.859889148546742</v>
      </c>
      <c r="BL18" s="8">
        <f t="shared" si="2"/>
        <v>40.791631118934546</v>
      </c>
      <c r="BU18" s="6"/>
      <c r="CD18" s="6"/>
      <c r="CM18" s="6"/>
      <c r="CV18" s="6"/>
      <c r="DE18" s="6"/>
      <c r="DN18" s="6"/>
    </row>
    <row r="19" spans="1:118" ht="12.75" customHeight="1">
      <c r="A19" s="16" t="s">
        <v>50</v>
      </c>
      <c r="B19" s="14">
        <v>106794362</v>
      </c>
      <c r="C19" s="14">
        <v>3090354</v>
      </c>
      <c r="D19" s="14">
        <v>2605348</v>
      </c>
      <c r="E19" s="14">
        <v>3364055</v>
      </c>
      <c r="F19" s="14">
        <v>4400112</v>
      </c>
      <c r="G19" s="14">
        <v>2490495</v>
      </c>
      <c r="H19" s="14">
        <v>3159793</v>
      </c>
      <c r="I19" s="14">
        <f t="shared" si="3"/>
        <v>19110157</v>
      </c>
      <c r="J19" s="15">
        <f t="shared" si="4"/>
        <v>87684205</v>
      </c>
      <c r="K19" s="14">
        <v>77396311</v>
      </c>
      <c r="L19" s="14">
        <v>2277393</v>
      </c>
      <c r="M19" s="14">
        <v>1904357</v>
      </c>
      <c r="N19" s="14">
        <v>2487014</v>
      </c>
      <c r="O19" s="14">
        <v>3303500</v>
      </c>
      <c r="P19" s="14">
        <v>1834274</v>
      </c>
      <c r="Q19" s="14">
        <v>2308524</v>
      </c>
      <c r="R19" s="14">
        <f t="shared" si="5"/>
        <v>14115062</v>
      </c>
      <c r="S19" s="15">
        <f t="shared" si="6"/>
        <v>63281249</v>
      </c>
      <c r="T19" s="14">
        <v>43625738</v>
      </c>
      <c r="U19" s="14">
        <v>1328614</v>
      </c>
      <c r="V19" s="14">
        <v>1057124</v>
      </c>
      <c r="W19" s="14">
        <v>1402681</v>
      </c>
      <c r="X19" s="14">
        <v>1945308</v>
      </c>
      <c r="Y19" s="14">
        <v>1013828</v>
      </c>
      <c r="Z19" s="14">
        <v>1321609</v>
      </c>
      <c r="AA19" s="14">
        <f t="shared" si="7"/>
        <v>8069164</v>
      </c>
      <c r="AB19" s="15">
        <f t="shared" si="8"/>
        <v>35556574</v>
      </c>
      <c r="AC19" s="14">
        <v>1909728</v>
      </c>
      <c r="AD19" s="14">
        <v>51804</v>
      </c>
      <c r="AE19" s="14">
        <v>68763</v>
      </c>
      <c r="AF19" s="14">
        <v>71358</v>
      </c>
      <c r="AG19" s="14">
        <v>103670</v>
      </c>
      <c r="AH19" s="14">
        <v>45380</v>
      </c>
      <c r="AI19" s="14">
        <v>71157</v>
      </c>
      <c r="AJ19" s="14">
        <f t="shared" si="9"/>
        <v>412132</v>
      </c>
      <c r="AK19" s="15">
        <f t="shared" si="10"/>
        <v>1497596</v>
      </c>
      <c r="AL19" s="4">
        <f t="shared" si="11"/>
        <v>4.1939353382262521</v>
      </c>
      <c r="AM19" s="4">
        <f t="shared" si="0"/>
        <v>3.7527763329658117</v>
      </c>
      <c r="AN19" s="4">
        <f t="shared" si="0"/>
        <v>6.1074512806347352</v>
      </c>
      <c r="AO19" s="4">
        <f t="shared" si="0"/>
        <v>4.8409845329736862</v>
      </c>
      <c r="AP19" s="4">
        <f t="shared" si="0"/>
        <v>5.0595955642276289</v>
      </c>
      <c r="AQ19" s="4">
        <f t="shared" si="0"/>
        <v>4.2843331999003027</v>
      </c>
      <c r="AR19" s="4">
        <f t="shared" si="0"/>
        <v>5.1090420070564617</v>
      </c>
      <c r="AS19" s="4">
        <f t="shared" si="0"/>
        <v>4.8593045213844679</v>
      </c>
      <c r="AT19" s="8">
        <f t="shared" si="0"/>
        <v>4.0416395779476373</v>
      </c>
      <c r="AU19" s="4">
        <f t="shared" si="12"/>
        <v>58.834155545217136</v>
      </c>
      <c r="AV19" s="4">
        <f t="shared" si="1"/>
        <v>60.613956396634215</v>
      </c>
      <c r="AW19" s="4">
        <f t="shared" si="1"/>
        <v>59.121635281619987</v>
      </c>
      <c r="AX19" s="4">
        <f t="shared" si="1"/>
        <v>59.269429122634612</v>
      </c>
      <c r="AY19" s="4">
        <f t="shared" si="1"/>
        <v>62.024458907219618</v>
      </c>
      <c r="AZ19" s="4">
        <f t="shared" si="1"/>
        <v>57.745353202411422</v>
      </c>
      <c r="BA19" s="4">
        <f t="shared" si="1"/>
        <v>60.331449878797017</v>
      </c>
      <c r="BB19" s="4">
        <f t="shared" si="1"/>
        <v>60.086849069455027</v>
      </c>
      <c r="BC19" s="8">
        <f t="shared" si="1"/>
        <v>58.554738703087224</v>
      </c>
      <c r="BD19" s="4">
        <f t="shared" si="13"/>
        <v>40.850225782518365</v>
      </c>
      <c r="BE19" s="4">
        <f t="shared" si="2"/>
        <v>42.992291497996668</v>
      </c>
      <c r="BF19" s="4">
        <f t="shared" si="2"/>
        <v>40.575155411100553</v>
      </c>
      <c r="BG19" s="4">
        <f t="shared" si="2"/>
        <v>41.696137548286224</v>
      </c>
      <c r="BH19" s="4">
        <f t="shared" si="2"/>
        <v>44.210420098397499</v>
      </c>
      <c r="BI19" s="4">
        <f t="shared" si="2"/>
        <v>40.707891403114644</v>
      </c>
      <c r="BJ19" s="4">
        <f t="shared" si="2"/>
        <v>41.825809475494125</v>
      </c>
      <c r="BK19" s="4">
        <f t="shared" si="2"/>
        <v>42.224477799946911</v>
      </c>
      <c r="BL19" s="8">
        <f t="shared" si="2"/>
        <v>40.550717201575814</v>
      </c>
      <c r="BU19" s="6"/>
      <c r="CD19" s="6"/>
      <c r="CM19" s="6"/>
      <c r="CV19" s="6"/>
      <c r="DE19" s="6"/>
      <c r="DN19" s="6"/>
    </row>
    <row r="20" spans="1:118" ht="12.75" customHeight="1">
      <c r="A20" s="16" t="s">
        <v>59</v>
      </c>
      <c r="B20" s="14">
        <v>107012819</v>
      </c>
      <c r="C20" s="14">
        <v>3111933</v>
      </c>
      <c r="D20" s="14">
        <v>2612196</v>
      </c>
      <c r="E20" s="14">
        <v>3372048</v>
      </c>
      <c r="F20" s="14">
        <v>4413978</v>
      </c>
      <c r="G20" s="14">
        <v>2496355</v>
      </c>
      <c r="H20" s="14">
        <v>3169397</v>
      </c>
      <c r="I20" s="14">
        <f t="shared" si="3"/>
        <v>19175907</v>
      </c>
      <c r="J20" s="15">
        <f t="shared" si="4"/>
        <v>87836912</v>
      </c>
      <c r="K20" s="14">
        <v>77750619</v>
      </c>
      <c r="L20" s="14">
        <v>2299907</v>
      </c>
      <c r="M20" s="14">
        <v>1910359</v>
      </c>
      <c r="N20" s="14">
        <v>2516889</v>
      </c>
      <c r="O20" s="14">
        <v>3304825</v>
      </c>
      <c r="P20" s="14">
        <v>1823915</v>
      </c>
      <c r="Q20" s="14">
        <v>2321683</v>
      </c>
      <c r="R20" s="14">
        <f t="shared" si="5"/>
        <v>14177578</v>
      </c>
      <c r="S20" s="15">
        <f t="shared" si="6"/>
        <v>63573041</v>
      </c>
      <c r="T20" s="14">
        <v>43255617</v>
      </c>
      <c r="U20" s="14">
        <v>1308531</v>
      </c>
      <c r="V20" s="14">
        <v>1057262</v>
      </c>
      <c r="W20" s="14">
        <v>1355940</v>
      </c>
      <c r="X20" s="14">
        <v>1943701</v>
      </c>
      <c r="Y20" s="14">
        <v>985471</v>
      </c>
      <c r="Z20" s="14">
        <v>1306517</v>
      </c>
      <c r="AA20" s="14">
        <f t="shared" si="7"/>
        <v>7957422</v>
      </c>
      <c r="AB20" s="15">
        <f t="shared" si="8"/>
        <v>35298195</v>
      </c>
      <c r="AC20" s="14">
        <v>1922596</v>
      </c>
      <c r="AD20" s="14">
        <v>59598</v>
      </c>
      <c r="AE20" s="14">
        <v>63840</v>
      </c>
      <c r="AF20" s="14">
        <v>101236</v>
      </c>
      <c r="AG20" s="14">
        <v>93721</v>
      </c>
      <c r="AH20" s="14">
        <v>45781</v>
      </c>
      <c r="AI20" s="14">
        <v>66848</v>
      </c>
      <c r="AJ20" s="14">
        <f t="shared" si="9"/>
        <v>431024</v>
      </c>
      <c r="AK20" s="15">
        <f t="shared" si="10"/>
        <v>1491572</v>
      </c>
      <c r="AL20" s="4">
        <f t="shared" si="11"/>
        <v>4.2555822205716725</v>
      </c>
      <c r="AM20" s="4">
        <f t="shared" si="0"/>
        <v>4.3561681683525455</v>
      </c>
      <c r="AN20" s="4">
        <f t="shared" si="0"/>
        <v>5.6943971199765944</v>
      </c>
      <c r="AO20" s="4">
        <f t="shared" si="0"/>
        <v>6.9474106079155842</v>
      </c>
      <c r="AP20" s="4">
        <f t="shared" si="0"/>
        <v>4.5999797783669756</v>
      </c>
      <c r="AQ20" s="4">
        <f t="shared" si="0"/>
        <v>4.4393610872997096</v>
      </c>
      <c r="AR20" s="4">
        <f t="shared" si="0"/>
        <v>4.8674605803992383</v>
      </c>
      <c r="AS20" s="4">
        <f t="shared" si="0"/>
        <v>5.1383057124048959</v>
      </c>
      <c r="AT20" s="8">
        <f t="shared" si="0"/>
        <v>4.0543121678373231</v>
      </c>
      <c r="AU20" s="4">
        <f t="shared" si="12"/>
        <v>58.106563756103348</v>
      </c>
      <c r="AV20" s="4">
        <f t="shared" si="1"/>
        <v>59.486274879810352</v>
      </c>
      <c r="AW20" s="4">
        <f t="shared" si="1"/>
        <v>58.685409391637911</v>
      </c>
      <c r="AX20" s="4">
        <f t="shared" si="1"/>
        <v>57.895918334102134</v>
      </c>
      <c r="AY20" s="4">
        <f t="shared" si="1"/>
        <v>61.649920948915607</v>
      </c>
      <c r="AZ20" s="4">
        <f t="shared" si="1"/>
        <v>56.540573436810384</v>
      </c>
      <c r="BA20" s="4">
        <f t="shared" si="1"/>
        <v>59.153855199008653</v>
      </c>
      <c r="BB20" s="4">
        <f t="shared" si="1"/>
        <v>59.166988889075412</v>
      </c>
      <c r="BC20" s="8">
        <f t="shared" si="1"/>
        <v>57.87007577630272</v>
      </c>
      <c r="BD20" s="4">
        <f t="shared" si="13"/>
        <v>40.420967697337268</v>
      </c>
      <c r="BE20" s="4">
        <f t="shared" si="2"/>
        <v>42.048816603699372</v>
      </c>
      <c r="BF20" s="4">
        <f t="shared" si="2"/>
        <v>40.47406856147088</v>
      </c>
      <c r="BG20" s="4">
        <f t="shared" si="2"/>
        <v>40.211171371226037</v>
      </c>
      <c r="BH20" s="4">
        <f t="shared" si="2"/>
        <v>44.035131122085339</v>
      </c>
      <c r="BI20" s="4">
        <f t="shared" si="2"/>
        <v>39.476396586222712</v>
      </c>
      <c r="BJ20" s="4">
        <f t="shared" si="2"/>
        <v>41.222888770324452</v>
      </c>
      <c r="BK20" s="4">
        <f t="shared" si="2"/>
        <v>41.496978474082084</v>
      </c>
      <c r="BL20" s="8">
        <f t="shared" si="2"/>
        <v>40.186060958062825</v>
      </c>
      <c r="BU20" s="6"/>
      <c r="CD20" s="6"/>
      <c r="CM20" s="6"/>
      <c r="CV20" s="6"/>
      <c r="DE20" s="6"/>
      <c r="DN20" s="6"/>
    </row>
    <row r="21" spans="1:118" ht="12.75" customHeight="1">
      <c r="A21" s="16" t="s">
        <v>33</v>
      </c>
      <c r="B21" s="14">
        <v>107229677</v>
      </c>
      <c r="C21" s="14">
        <v>3133542</v>
      </c>
      <c r="D21" s="14">
        <v>2618976</v>
      </c>
      <c r="E21" s="14">
        <v>3379956</v>
      </c>
      <c r="F21" s="14">
        <v>4427691</v>
      </c>
      <c r="G21" s="14">
        <v>2502159</v>
      </c>
      <c r="H21" s="14">
        <v>3178947</v>
      </c>
      <c r="I21" s="14">
        <f t="shared" si="3"/>
        <v>19241271</v>
      </c>
      <c r="J21" s="15">
        <f t="shared" si="4"/>
        <v>87988406</v>
      </c>
      <c r="K21" s="14">
        <v>78171076</v>
      </c>
      <c r="L21" s="14">
        <v>2323130</v>
      </c>
      <c r="M21" s="14">
        <v>1908107</v>
      </c>
      <c r="N21" s="14">
        <v>2523504</v>
      </c>
      <c r="O21" s="14">
        <v>3341053</v>
      </c>
      <c r="P21" s="14">
        <v>1859436</v>
      </c>
      <c r="Q21" s="14">
        <v>2360702</v>
      </c>
      <c r="R21" s="14">
        <f t="shared" si="5"/>
        <v>14315932</v>
      </c>
      <c r="S21" s="15">
        <f t="shared" si="6"/>
        <v>63855144</v>
      </c>
      <c r="T21" s="14">
        <v>42915615</v>
      </c>
      <c r="U21" s="14">
        <v>1303467</v>
      </c>
      <c r="V21" s="14">
        <v>1033820</v>
      </c>
      <c r="W21" s="14">
        <v>1305031</v>
      </c>
      <c r="X21" s="14">
        <v>1921594</v>
      </c>
      <c r="Y21" s="14">
        <v>999293</v>
      </c>
      <c r="Z21" s="14">
        <v>1302452</v>
      </c>
      <c r="AA21" s="14">
        <f t="shared" si="7"/>
        <v>7865657</v>
      </c>
      <c r="AB21" s="15">
        <f t="shared" si="8"/>
        <v>35049958</v>
      </c>
      <c r="AC21" s="14">
        <v>2288659</v>
      </c>
      <c r="AD21" s="14">
        <v>85332</v>
      </c>
      <c r="AE21" s="14">
        <v>96829</v>
      </c>
      <c r="AF21" s="14">
        <v>118968</v>
      </c>
      <c r="AG21" s="14">
        <v>145881</v>
      </c>
      <c r="AH21" s="14">
        <v>57445</v>
      </c>
      <c r="AI21" s="14">
        <v>80044</v>
      </c>
      <c r="AJ21" s="14">
        <f t="shared" si="9"/>
        <v>584499</v>
      </c>
      <c r="AK21" s="15">
        <f t="shared" si="10"/>
        <v>1704160</v>
      </c>
      <c r="AL21" s="4">
        <f t="shared" si="11"/>
        <v>5.0629261295071348</v>
      </c>
      <c r="AM21" s="4">
        <f t="shared" si="11"/>
        <v>6.1443016592033839</v>
      </c>
      <c r="AN21" s="4">
        <f t="shared" si="11"/>
        <v>8.5640194260110789</v>
      </c>
      <c r="AO21" s="4">
        <f t="shared" si="11"/>
        <v>8.3545002489468043</v>
      </c>
      <c r="AP21" s="4">
        <f t="shared" si="11"/>
        <v>7.0559982587455714</v>
      </c>
      <c r="AQ21" s="4">
        <f t="shared" si="11"/>
        <v>5.4360683537452044</v>
      </c>
      <c r="AR21" s="4">
        <f t="shared" si="11"/>
        <v>5.7898178367243016</v>
      </c>
      <c r="AS21" s="4">
        <f t="shared" si="11"/>
        <v>6.9170202301590642</v>
      </c>
      <c r="AT21" s="8">
        <f t="shared" si="11"/>
        <v>4.6366505108352758</v>
      </c>
      <c r="AU21" s="4">
        <f t="shared" si="12"/>
        <v>57.827365712607047</v>
      </c>
      <c r="AV21" s="4">
        <f t="shared" si="12"/>
        <v>59.781372544799474</v>
      </c>
      <c r="AW21" s="4">
        <f t="shared" si="12"/>
        <v>59.255010332229794</v>
      </c>
      <c r="AX21" s="4">
        <f t="shared" si="12"/>
        <v>56.429433042309427</v>
      </c>
      <c r="AY21" s="4">
        <f t="shared" si="12"/>
        <v>61.880939931213305</v>
      </c>
      <c r="AZ21" s="4">
        <f t="shared" si="12"/>
        <v>56.831103624970147</v>
      </c>
      <c r="BA21" s="4">
        <f t="shared" si="12"/>
        <v>58.56291899612912</v>
      </c>
      <c r="BB21" s="4">
        <f t="shared" si="12"/>
        <v>59.026237341725285</v>
      </c>
      <c r="BC21" s="8">
        <f t="shared" si="12"/>
        <v>57.55858603967755</v>
      </c>
      <c r="BD21" s="4">
        <f t="shared" si="13"/>
        <v>40.022143310195737</v>
      </c>
      <c r="BE21" s="4">
        <f t="shared" si="13"/>
        <v>41.597240439094165</v>
      </c>
      <c r="BF21" s="4">
        <f t="shared" si="13"/>
        <v>39.474206712852656</v>
      </c>
      <c r="BG21" s="4">
        <f t="shared" si="13"/>
        <v>38.61088724231913</v>
      </c>
      <c r="BH21" s="4">
        <f t="shared" si="13"/>
        <v>43.399460350778767</v>
      </c>
      <c r="BI21" s="4">
        <f t="shared" si="13"/>
        <v>39.937230207992378</v>
      </c>
      <c r="BJ21" s="4">
        <f t="shared" si="13"/>
        <v>40.971176933745674</v>
      </c>
      <c r="BK21" s="4">
        <f t="shared" si="13"/>
        <v>40.879092654534098</v>
      </c>
      <c r="BL21" s="8">
        <f t="shared" si="13"/>
        <v>39.834745955052306</v>
      </c>
      <c r="BU21" s="6"/>
      <c r="CD21" s="6"/>
      <c r="CM21" s="6"/>
      <c r="CV21" s="6"/>
      <c r="DE21" s="6"/>
      <c r="DN21" s="6"/>
    </row>
    <row r="22" spans="1:118" ht="12.75" customHeight="1">
      <c r="A22" s="16" t="s">
        <v>42</v>
      </c>
      <c r="B22" s="14">
        <v>107443499</v>
      </c>
      <c r="C22" s="14">
        <v>3154975</v>
      </c>
      <c r="D22" s="14">
        <v>2625595</v>
      </c>
      <c r="E22" s="14">
        <v>3387722</v>
      </c>
      <c r="F22" s="14">
        <v>4441251</v>
      </c>
      <c r="G22" s="14">
        <v>2507739</v>
      </c>
      <c r="H22" s="14">
        <v>3188323</v>
      </c>
      <c r="I22" s="14">
        <f t="shared" si="3"/>
        <v>19305605</v>
      </c>
      <c r="J22" s="15">
        <f t="shared" si="4"/>
        <v>88137894</v>
      </c>
      <c r="K22" s="14">
        <v>78718334</v>
      </c>
      <c r="L22" s="14">
        <v>2346413</v>
      </c>
      <c r="M22" s="14">
        <v>1916911</v>
      </c>
      <c r="N22" s="14">
        <v>2544073</v>
      </c>
      <c r="O22" s="14">
        <v>3366920</v>
      </c>
      <c r="P22" s="14">
        <v>1860057</v>
      </c>
      <c r="Q22" s="14">
        <v>2363275</v>
      </c>
      <c r="R22" s="14">
        <f t="shared" si="5"/>
        <v>14397649</v>
      </c>
      <c r="S22" s="15">
        <f t="shared" si="6"/>
        <v>64320685</v>
      </c>
      <c r="T22" s="14">
        <v>43344281</v>
      </c>
      <c r="U22" s="14">
        <v>1324835</v>
      </c>
      <c r="V22" s="14">
        <v>1027949</v>
      </c>
      <c r="W22" s="14">
        <v>1311939</v>
      </c>
      <c r="X22" s="14">
        <v>1928806</v>
      </c>
      <c r="Y22" s="14">
        <v>1006914</v>
      </c>
      <c r="Z22" s="14">
        <v>1318277</v>
      </c>
      <c r="AA22" s="14">
        <f t="shared" si="7"/>
        <v>7918720</v>
      </c>
      <c r="AB22" s="15">
        <f t="shared" si="8"/>
        <v>35425561</v>
      </c>
      <c r="AC22" s="14">
        <v>2365074</v>
      </c>
      <c r="AD22" s="14">
        <v>82097</v>
      </c>
      <c r="AE22" s="14">
        <v>86720</v>
      </c>
      <c r="AF22" s="14">
        <v>101960</v>
      </c>
      <c r="AG22" s="14">
        <v>149580</v>
      </c>
      <c r="AH22" s="14">
        <v>59785</v>
      </c>
      <c r="AI22" s="14">
        <v>90349</v>
      </c>
      <c r="AJ22" s="14">
        <f t="shared" si="9"/>
        <v>570491</v>
      </c>
      <c r="AK22" s="15">
        <f t="shared" si="10"/>
        <v>1794583</v>
      </c>
      <c r="AL22" s="4">
        <f t="shared" si="11"/>
        <v>5.1741574563893975</v>
      </c>
      <c r="AM22" s="4">
        <f t="shared" si="11"/>
        <v>5.8351789567655015</v>
      </c>
      <c r="AN22" s="4">
        <f t="shared" si="11"/>
        <v>7.7798880205693353</v>
      </c>
      <c r="AO22" s="4">
        <f t="shared" si="11"/>
        <v>7.2112647367315486</v>
      </c>
      <c r="AP22" s="4">
        <f t="shared" si="11"/>
        <v>7.1969306952606491</v>
      </c>
      <c r="AQ22" s="4">
        <f t="shared" si="11"/>
        <v>5.604673858323669</v>
      </c>
      <c r="AR22" s="4">
        <f t="shared" si="11"/>
        <v>6.4139807159600926</v>
      </c>
      <c r="AS22" s="4">
        <f t="shared" si="11"/>
        <v>6.7201887195406025</v>
      </c>
      <c r="AT22" s="8">
        <f t="shared" si="11"/>
        <v>4.8215369612755934</v>
      </c>
      <c r="AU22" s="4">
        <f t="shared" si="12"/>
        <v>58.066974588156292</v>
      </c>
      <c r="AV22" s="4">
        <f t="shared" si="12"/>
        <v>59.960970212831242</v>
      </c>
      <c r="AW22" s="4">
        <f t="shared" si="12"/>
        <v>58.149230715458359</v>
      </c>
      <c r="AX22" s="4">
        <f t="shared" si="12"/>
        <v>55.57619612330307</v>
      </c>
      <c r="AY22" s="4">
        <f t="shared" si="12"/>
        <v>61.729592624713391</v>
      </c>
      <c r="AZ22" s="4">
        <f t="shared" si="12"/>
        <v>57.347651174130689</v>
      </c>
      <c r="BA22" s="4">
        <f t="shared" si="12"/>
        <v>59.604828045826238</v>
      </c>
      <c r="BB22" s="4">
        <f t="shared" si="12"/>
        <v>58.962480610549683</v>
      </c>
      <c r="BC22" s="8">
        <f t="shared" si="12"/>
        <v>57.866523032209628</v>
      </c>
      <c r="BD22" s="4">
        <f t="shared" si="13"/>
        <v>40.341464493817355</v>
      </c>
      <c r="BE22" s="4">
        <f t="shared" si="13"/>
        <v>41.991933375066367</v>
      </c>
      <c r="BF22" s="4">
        <f t="shared" si="13"/>
        <v>39.151087658226039</v>
      </c>
      <c r="BG22" s="4">
        <f t="shared" si="13"/>
        <v>38.72628863879622</v>
      </c>
      <c r="BH22" s="4">
        <f t="shared" si="13"/>
        <v>43.429340066571328</v>
      </c>
      <c r="BI22" s="4">
        <f t="shared" si="13"/>
        <v>40.152264649550851</v>
      </c>
      <c r="BJ22" s="4">
        <f t="shared" si="13"/>
        <v>41.34703416184621</v>
      </c>
      <c r="BK22" s="4">
        <f t="shared" si="13"/>
        <v>41.017725163236271</v>
      </c>
      <c r="BL22" s="8">
        <f t="shared" si="13"/>
        <v>40.19333727216128</v>
      </c>
      <c r="BU22" s="6"/>
      <c r="CD22" s="6"/>
      <c r="CM22" s="6"/>
      <c r="CV22" s="6"/>
      <c r="DE22" s="6"/>
      <c r="DN22" s="6"/>
    </row>
    <row r="23" spans="1:118" ht="12.75" customHeight="1">
      <c r="A23" s="16" t="s">
        <v>51</v>
      </c>
      <c r="B23" s="14">
        <v>107659524</v>
      </c>
      <c r="C23" s="14">
        <v>3176815</v>
      </c>
      <c r="D23" s="14">
        <v>2632339</v>
      </c>
      <c r="E23" s="14">
        <v>3395513</v>
      </c>
      <c r="F23" s="14">
        <v>4454985</v>
      </c>
      <c r="G23" s="14">
        <v>2513437</v>
      </c>
      <c r="H23" s="14">
        <v>3197788</v>
      </c>
      <c r="I23" s="14">
        <f t="shared" si="3"/>
        <v>19370877</v>
      </c>
      <c r="J23" s="15">
        <f t="shared" si="4"/>
        <v>88288647</v>
      </c>
      <c r="K23" s="14">
        <v>78989753</v>
      </c>
      <c r="L23" s="14">
        <v>2366859</v>
      </c>
      <c r="M23" s="14">
        <v>1930611</v>
      </c>
      <c r="N23" s="14">
        <v>2561086</v>
      </c>
      <c r="O23" s="14">
        <v>3399170</v>
      </c>
      <c r="P23" s="14">
        <v>1844533</v>
      </c>
      <c r="Q23" s="14">
        <v>2359429</v>
      </c>
      <c r="R23" s="14">
        <f t="shared" si="5"/>
        <v>14461688</v>
      </c>
      <c r="S23" s="15">
        <f t="shared" si="6"/>
        <v>64528065</v>
      </c>
      <c r="T23" s="14">
        <v>43917203</v>
      </c>
      <c r="U23" s="14">
        <v>1304514</v>
      </c>
      <c r="V23" s="14">
        <v>1035445</v>
      </c>
      <c r="W23" s="14">
        <v>1322493</v>
      </c>
      <c r="X23" s="14">
        <v>1928274</v>
      </c>
      <c r="Y23" s="14">
        <v>969264</v>
      </c>
      <c r="Z23" s="14">
        <v>1297422</v>
      </c>
      <c r="AA23" s="14">
        <f t="shared" si="7"/>
        <v>7857412</v>
      </c>
      <c r="AB23" s="15">
        <f t="shared" si="8"/>
        <v>36059791</v>
      </c>
      <c r="AC23" s="14">
        <v>2925045</v>
      </c>
      <c r="AD23" s="14">
        <v>106713</v>
      </c>
      <c r="AE23" s="14">
        <v>111428</v>
      </c>
      <c r="AF23" s="14">
        <v>142360</v>
      </c>
      <c r="AG23" s="14">
        <v>178840</v>
      </c>
      <c r="AH23" s="14">
        <v>71548</v>
      </c>
      <c r="AI23" s="14">
        <v>95829</v>
      </c>
      <c r="AJ23" s="14">
        <f t="shared" si="9"/>
        <v>706718</v>
      </c>
      <c r="AK23" s="15">
        <f t="shared" si="10"/>
        <v>2218327</v>
      </c>
      <c r="AL23" s="4">
        <f t="shared" si="11"/>
        <v>6.2444590618281168</v>
      </c>
      <c r="AM23" s="4">
        <f t="shared" si="11"/>
        <v>7.5617175691791605</v>
      </c>
      <c r="AN23" s="4">
        <f t="shared" si="11"/>
        <v>9.715809858632996</v>
      </c>
      <c r="AO23" s="4">
        <f t="shared" si="11"/>
        <v>9.7183812983282287</v>
      </c>
      <c r="AP23" s="4">
        <f t="shared" si="11"/>
        <v>8.4874382686461196</v>
      </c>
      <c r="AQ23" s="4">
        <f t="shared" si="11"/>
        <v>6.8742481831493105</v>
      </c>
      <c r="AR23" s="4">
        <f t="shared" si="11"/>
        <v>6.8780858581834856</v>
      </c>
      <c r="AS23" s="4">
        <f t="shared" si="11"/>
        <v>8.2520699709135652</v>
      </c>
      <c r="AT23" s="8">
        <f t="shared" si="11"/>
        <v>5.7952875321613249</v>
      </c>
      <c r="AU23" s="4">
        <f t="shared" si="12"/>
        <v>59.301676763060648</v>
      </c>
      <c r="AV23" s="4">
        <f t="shared" si="12"/>
        <v>59.624464321702305</v>
      </c>
      <c r="AW23" s="4">
        <f t="shared" si="12"/>
        <v>59.404665155228066</v>
      </c>
      <c r="AX23" s="4">
        <f t="shared" si="12"/>
        <v>57.196556460813888</v>
      </c>
      <c r="AY23" s="4">
        <f t="shared" si="12"/>
        <v>61.989073803310809</v>
      </c>
      <c r="AZ23" s="4">
        <f t="shared" si="12"/>
        <v>56.426857096077974</v>
      </c>
      <c r="BA23" s="4">
        <f t="shared" si="12"/>
        <v>59.05034650332771</v>
      </c>
      <c r="BB23" s="4">
        <f t="shared" si="12"/>
        <v>59.219435518177413</v>
      </c>
      <c r="BC23" s="8">
        <f t="shared" si="12"/>
        <v>59.320108235075693</v>
      </c>
      <c r="BD23" s="4">
        <f t="shared" si="13"/>
        <v>40.792678035619033</v>
      </c>
      <c r="BE23" s="4">
        <f t="shared" si="13"/>
        <v>41.063580976544117</v>
      </c>
      <c r="BF23" s="4">
        <f t="shared" si="13"/>
        <v>39.335549106706999</v>
      </c>
      <c r="BG23" s="4">
        <f t="shared" si="13"/>
        <v>38.948253180005494</v>
      </c>
      <c r="BH23" s="4">
        <f t="shared" si="13"/>
        <v>43.283512739100132</v>
      </c>
      <c r="BI23" s="4">
        <f t="shared" si="13"/>
        <v>38.563290028753457</v>
      </c>
      <c r="BJ23" s="4">
        <f t="shared" si="13"/>
        <v>40.572483229032066</v>
      </c>
      <c r="BK23" s="4">
        <f t="shared" si="13"/>
        <v>40.563016326003201</v>
      </c>
      <c r="BL23" s="8">
        <f t="shared" si="13"/>
        <v>40.84306671955229</v>
      </c>
      <c r="BU23" s="6"/>
      <c r="CD23" s="6"/>
      <c r="CM23" s="6"/>
      <c r="CV23" s="6"/>
      <c r="DE23" s="6"/>
      <c r="DN23" s="6"/>
    </row>
    <row r="24" spans="1:118" ht="12.75" customHeight="1">
      <c r="A24" s="16" t="s">
        <v>60</v>
      </c>
      <c r="B24" s="14">
        <v>107873024</v>
      </c>
      <c r="C24" s="14">
        <v>3198589</v>
      </c>
      <c r="D24" s="14">
        <v>2638964</v>
      </c>
      <c r="E24" s="14">
        <v>3403252</v>
      </c>
      <c r="F24" s="14">
        <v>4468544</v>
      </c>
      <c r="G24" s="14">
        <v>2519019</v>
      </c>
      <c r="H24" s="14">
        <v>3207194</v>
      </c>
      <c r="I24" s="14">
        <f t="shared" si="3"/>
        <v>19435562</v>
      </c>
      <c r="J24" s="15">
        <f t="shared" si="4"/>
        <v>88437462</v>
      </c>
      <c r="K24" s="14">
        <v>79312758</v>
      </c>
      <c r="L24" s="14">
        <v>2394746</v>
      </c>
      <c r="M24" s="14">
        <v>1942945</v>
      </c>
      <c r="N24" s="14">
        <v>2598691</v>
      </c>
      <c r="O24" s="14">
        <v>3413477</v>
      </c>
      <c r="P24" s="14">
        <v>1848628</v>
      </c>
      <c r="Q24" s="14">
        <v>2371304</v>
      </c>
      <c r="R24" s="14">
        <f t="shared" si="5"/>
        <v>14569791</v>
      </c>
      <c r="S24" s="15">
        <f t="shared" si="6"/>
        <v>64742967</v>
      </c>
      <c r="T24" s="14">
        <v>44535314</v>
      </c>
      <c r="U24" s="14">
        <v>1335169</v>
      </c>
      <c r="V24" s="14">
        <v>1073241</v>
      </c>
      <c r="W24" s="14">
        <v>1340517</v>
      </c>
      <c r="X24" s="14">
        <v>1979349</v>
      </c>
      <c r="Y24" s="14">
        <v>1030464</v>
      </c>
      <c r="Z24" s="14">
        <v>1318649</v>
      </c>
      <c r="AA24" s="14">
        <f t="shared" si="7"/>
        <v>8077389</v>
      </c>
      <c r="AB24" s="15">
        <f t="shared" si="8"/>
        <v>36457925</v>
      </c>
      <c r="AC24" s="14">
        <v>2506595</v>
      </c>
      <c r="AD24" s="14">
        <v>95688</v>
      </c>
      <c r="AE24" s="14">
        <v>85856</v>
      </c>
      <c r="AF24" s="14">
        <v>124335</v>
      </c>
      <c r="AG24" s="14">
        <v>145547</v>
      </c>
      <c r="AH24" s="14">
        <v>70031</v>
      </c>
      <c r="AI24" s="14">
        <v>92454</v>
      </c>
      <c r="AJ24" s="14">
        <f t="shared" si="9"/>
        <v>613911</v>
      </c>
      <c r="AK24" s="15">
        <f t="shared" si="10"/>
        <v>1892684</v>
      </c>
      <c r="AL24" s="4">
        <f t="shared" si="11"/>
        <v>5.3284295924300178</v>
      </c>
      <c r="AM24" s="4">
        <f t="shared" si="11"/>
        <v>6.6874607315755519</v>
      </c>
      <c r="AN24" s="4">
        <f t="shared" si="11"/>
        <v>7.4071453899026567</v>
      </c>
      <c r="AO24" s="4">
        <f t="shared" si="11"/>
        <v>8.4878881962136798</v>
      </c>
      <c r="AP24" s="4">
        <f t="shared" si="11"/>
        <v>6.8496058160022892</v>
      </c>
      <c r="AQ24" s="4">
        <f t="shared" si="11"/>
        <v>6.3635909295362545</v>
      </c>
      <c r="AR24" s="4">
        <f t="shared" si="11"/>
        <v>6.5518959282206897</v>
      </c>
      <c r="AS24" s="4">
        <f t="shared" si="11"/>
        <v>7.0635117876497189</v>
      </c>
      <c r="AT24" s="8">
        <f t="shared" si="11"/>
        <v>4.9352123717253091</v>
      </c>
      <c r="AU24" s="4">
        <f t="shared" si="12"/>
        <v>59.311906667020708</v>
      </c>
      <c r="AV24" s="4">
        <f t="shared" si="12"/>
        <v>59.74984403356347</v>
      </c>
      <c r="AW24" s="4">
        <f t="shared" si="12"/>
        <v>59.656706700395532</v>
      </c>
      <c r="AX24" s="4">
        <f t="shared" si="12"/>
        <v>56.368841081913935</v>
      </c>
      <c r="AY24" s="4">
        <f t="shared" si="12"/>
        <v>62.250192399128515</v>
      </c>
      <c r="AZ24" s="4">
        <f t="shared" si="12"/>
        <v>59.53036522220804</v>
      </c>
      <c r="BA24" s="4">
        <f t="shared" si="12"/>
        <v>59.507469308026309</v>
      </c>
      <c r="BB24" s="4">
        <f t="shared" si="12"/>
        <v>59.652880401647494</v>
      </c>
      <c r="BC24" s="8">
        <f t="shared" si="12"/>
        <v>59.235173760263415</v>
      </c>
      <c r="BD24" s="4">
        <f t="shared" si="13"/>
        <v>41.284940709551257</v>
      </c>
      <c r="BE24" s="4">
        <f t="shared" si="13"/>
        <v>41.742437055839311</v>
      </c>
      <c r="BF24" s="4">
        <f t="shared" si="13"/>
        <v>40.669027694201212</v>
      </c>
      <c r="BG24" s="4">
        <f t="shared" si="13"/>
        <v>39.389295885229778</v>
      </c>
      <c r="BH24" s="4">
        <f t="shared" si="13"/>
        <v>44.29516638976812</v>
      </c>
      <c r="BI24" s="4">
        <f t="shared" si="13"/>
        <v>40.907353219646218</v>
      </c>
      <c r="BJ24" s="4">
        <f t="shared" si="13"/>
        <v>41.115348806464468</v>
      </c>
      <c r="BK24" s="4">
        <f t="shared" si="13"/>
        <v>41.559842725412317</v>
      </c>
      <c r="BL24" s="8">
        <f t="shared" si="13"/>
        <v>41.224526547358401</v>
      </c>
      <c r="BU24" s="6"/>
      <c r="CD24" s="6"/>
      <c r="CM24" s="6"/>
      <c r="CV24" s="6"/>
      <c r="DE24" s="6"/>
      <c r="DN24" s="6"/>
    </row>
    <row r="25" spans="1:118" ht="12.75" customHeight="1">
      <c r="A25" s="16" t="s">
        <v>34</v>
      </c>
      <c r="B25" s="14">
        <v>108083452</v>
      </c>
      <c r="C25" s="14">
        <v>3220206</v>
      </c>
      <c r="D25" s="14">
        <v>2645476</v>
      </c>
      <c r="E25" s="14">
        <v>3410847</v>
      </c>
      <c r="F25" s="14">
        <v>4482020</v>
      </c>
      <c r="G25" s="14">
        <v>2524481</v>
      </c>
      <c r="H25" s="14">
        <v>3216516</v>
      </c>
      <c r="I25" s="14">
        <f t="shared" si="3"/>
        <v>19499546</v>
      </c>
      <c r="J25" s="15">
        <f t="shared" si="4"/>
        <v>88583906</v>
      </c>
      <c r="K25" s="14">
        <v>79340285</v>
      </c>
      <c r="L25" s="14">
        <v>2409345</v>
      </c>
      <c r="M25" s="14">
        <v>1930518</v>
      </c>
      <c r="N25" s="14">
        <v>2547366</v>
      </c>
      <c r="O25" s="14">
        <v>3419476</v>
      </c>
      <c r="P25" s="14">
        <v>1863872</v>
      </c>
      <c r="Q25" s="14">
        <v>2379342</v>
      </c>
      <c r="R25" s="14">
        <f t="shared" si="5"/>
        <v>14549919</v>
      </c>
      <c r="S25" s="15">
        <f t="shared" si="6"/>
        <v>64790366</v>
      </c>
      <c r="T25" s="14">
        <v>43633759</v>
      </c>
      <c r="U25" s="14">
        <v>1325960</v>
      </c>
      <c r="V25" s="14">
        <v>1039788</v>
      </c>
      <c r="W25" s="14">
        <v>1285142</v>
      </c>
      <c r="X25" s="14">
        <v>1960456</v>
      </c>
      <c r="Y25" s="14">
        <v>1006085</v>
      </c>
      <c r="Z25" s="14">
        <v>1302804</v>
      </c>
      <c r="AA25" s="14">
        <f t="shared" si="7"/>
        <v>7920235</v>
      </c>
      <c r="AB25" s="15">
        <f t="shared" si="8"/>
        <v>35713524</v>
      </c>
      <c r="AC25" s="14">
        <v>2458701</v>
      </c>
      <c r="AD25" s="14">
        <v>83169</v>
      </c>
      <c r="AE25" s="14">
        <v>89642</v>
      </c>
      <c r="AF25" s="14">
        <v>121918</v>
      </c>
      <c r="AG25" s="14">
        <v>145575</v>
      </c>
      <c r="AH25" s="14">
        <v>82343</v>
      </c>
      <c r="AI25" s="14">
        <v>87276</v>
      </c>
      <c r="AJ25" s="14">
        <f t="shared" si="9"/>
        <v>609923</v>
      </c>
      <c r="AK25" s="15">
        <f t="shared" si="10"/>
        <v>1848778</v>
      </c>
      <c r="AL25" s="4">
        <f t="shared" si="11"/>
        <v>5.3342802705691996</v>
      </c>
      <c r="AM25" s="4">
        <f t="shared" si="11"/>
        <v>5.9021565804124387</v>
      </c>
      <c r="AN25" s="4">
        <f t="shared" si="11"/>
        <v>7.936923935082298</v>
      </c>
      <c r="AO25" s="4">
        <f t="shared" si="11"/>
        <v>8.6647335579150866</v>
      </c>
      <c r="AP25" s="4">
        <f t="shared" si="11"/>
        <v>6.9122914145138408</v>
      </c>
      <c r="AQ25" s="4">
        <f t="shared" si="11"/>
        <v>7.5653143800049243</v>
      </c>
      <c r="AR25" s="4">
        <f t="shared" si="11"/>
        <v>6.2784875690607738</v>
      </c>
      <c r="AS25" s="4">
        <f t="shared" si="11"/>
        <v>7.1501958111444122</v>
      </c>
      <c r="AT25" s="8">
        <f t="shared" si="11"/>
        <v>4.9218974917990916</v>
      </c>
      <c r="AU25" s="4">
        <f t="shared" si="12"/>
        <v>58.094648891165434</v>
      </c>
      <c r="AV25" s="4">
        <f t="shared" si="12"/>
        <v>58.485978554337379</v>
      </c>
      <c r="AW25" s="4">
        <f t="shared" si="12"/>
        <v>58.503987012812111</v>
      </c>
      <c r="AX25" s="4">
        <f t="shared" si="12"/>
        <v>55.235878943190727</v>
      </c>
      <c r="AY25" s="4">
        <f t="shared" si="12"/>
        <v>61.589290288921461</v>
      </c>
      <c r="AZ25" s="4">
        <f t="shared" si="12"/>
        <v>58.396070116402839</v>
      </c>
      <c r="BA25" s="4">
        <f t="shared" si="12"/>
        <v>58.422874895664435</v>
      </c>
      <c r="BB25" s="4">
        <f t="shared" si="12"/>
        <v>58.626841840150448</v>
      </c>
      <c r="BC25" s="8">
        <f t="shared" si="12"/>
        <v>57.975134760004288</v>
      </c>
      <c r="BD25" s="4">
        <f t="shared" si="13"/>
        <v>40.370434319584838</v>
      </c>
      <c r="BE25" s="4">
        <f t="shared" si="13"/>
        <v>41.176247730735241</v>
      </c>
      <c r="BF25" s="4">
        <f t="shared" si="13"/>
        <v>39.304382273738256</v>
      </c>
      <c r="BG25" s="4">
        <f t="shared" si="13"/>
        <v>37.678089928982452</v>
      </c>
      <c r="BH25" s="4">
        <f t="shared" si="13"/>
        <v>43.740456312109274</v>
      </c>
      <c r="BI25" s="4">
        <f t="shared" si="13"/>
        <v>39.853142091384328</v>
      </c>
      <c r="BJ25" s="4">
        <f t="shared" si="13"/>
        <v>40.503575918789146</v>
      </c>
      <c r="BK25" s="4">
        <f t="shared" si="13"/>
        <v>40.617535403131946</v>
      </c>
      <c r="BL25" s="8">
        <f t="shared" si="13"/>
        <v>40.316041155376467</v>
      </c>
      <c r="BU25" s="6"/>
      <c r="CD25" s="6"/>
      <c r="CM25" s="6"/>
      <c r="CV25" s="6"/>
      <c r="DE25" s="6"/>
      <c r="DN25" s="6"/>
    </row>
    <row r="26" spans="1:118" ht="12.75" customHeight="1">
      <c r="A26" s="16" t="s">
        <v>43</v>
      </c>
      <c r="B26" s="14">
        <v>108292131</v>
      </c>
      <c r="C26" s="14">
        <v>3241838</v>
      </c>
      <c r="D26" s="14">
        <v>2651981</v>
      </c>
      <c r="E26" s="14">
        <v>3418341</v>
      </c>
      <c r="F26" s="14">
        <v>4495343</v>
      </c>
      <c r="G26" s="14">
        <v>2529927</v>
      </c>
      <c r="H26" s="14">
        <v>3225700</v>
      </c>
      <c r="I26" s="14">
        <f t="shared" si="3"/>
        <v>19563130</v>
      </c>
      <c r="J26" s="15">
        <f t="shared" si="4"/>
        <v>88729001</v>
      </c>
      <c r="K26" s="14">
        <v>79669989</v>
      </c>
      <c r="L26" s="14">
        <v>2424557</v>
      </c>
      <c r="M26" s="14">
        <v>1957270</v>
      </c>
      <c r="N26" s="14">
        <v>2557446</v>
      </c>
      <c r="O26" s="14">
        <v>3426760</v>
      </c>
      <c r="P26" s="14">
        <v>1852135</v>
      </c>
      <c r="Q26" s="14">
        <v>2376308</v>
      </c>
      <c r="R26" s="14">
        <f t="shared" si="5"/>
        <v>14594476</v>
      </c>
      <c r="S26" s="15">
        <f t="shared" si="6"/>
        <v>65075513</v>
      </c>
      <c r="T26" s="14">
        <v>44651832</v>
      </c>
      <c r="U26" s="14">
        <v>1342728</v>
      </c>
      <c r="V26" s="14">
        <v>1052299</v>
      </c>
      <c r="W26" s="14">
        <v>1309494</v>
      </c>
      <c r="X26" s="14">
        <v>1994462</v>
      </c>
      <c r="Y26" s="14">
        <v>1012120</v>
      </c>
      <c r="Z26" s="14">
        <v>1318425</v>
      </c>
      <c r="AA26" s="14">
        <f t="shared" si="7"/>
        <v>8029528</v>
      </c>
      <c r="AB26" s="15">
        <f t="shared" si="8"/>
        <v>36622304</v>
      </c>
      <c r="AC26" s="14">
        <v>2485925</v>
      </c>
      <c r="AD26" s="14">
        <v>78904</v>
      </c>
      <c r="AE26" s="14">
        <v>92972</v>
      </c>
      <c r="AF26" s="14">
        <v>97134</v>
      </c>
      <c r="AG26" s="14">
        <v>144515</v>
      </c>
      <c r="AH26" s="14">
        <v>67574</v>
      </c>
      <c r="AI26" s="14">
        <v>97430</v>
      </c>
      <c r="AJ26" s="14">
        <f t="shared" si="9"/>
        <v>578529</v>
      </c>
      <c r="AK26" s="15">
        <f t="shared" si="10"/>
        <v>1907396</v>
      </c>
      <c r="AL26" s="4">
        <f t="shared" si="11"/>
        <v>5.2737447817043988</v>
      </c>
      <c r="AM26" s="4">
        <f t="shared" si="11"/>
        <v>5.55024084995273</v>
      </c>
      <c r="AN26" s="4">
        <f t="shared" si="11"/>
        <v>8.1179039720729858</v>
      </c>
      <c r="AO26" s="4">
        <f t="shared" si="11"/>
        <v>6.9054504815772191</v>
      </c>
      <c r="AP26" s="4">
        <f t="shared" si="11"/>
        <v>6.7562671314371308</v>
      </c>
      <c r="AQ26" s="4">
        <f t="shared" si="11"/>
        <v>6.258625128971727</v>
      </c>
      <c r="AR26" s="4">
        <f t="shared" si="11"/>
        <v>6.8813543759777662</v>
      </c>
      <c r="AS26" s="4">
        <f t="shared" si="11"/>
        <v>6.7207849576274876</v>
      </c>
      <c r="AT26" s="8">
        <f t="shared" si="11"/>
        <v>4.9504564011658534</v>
      </c>
      <c r="AU26" s="4">
        <f t="shared" si="12"/>
        <v>59.166265229432881</v>
      </c>
      <c r="AV26" s="4">
        <f t="shared" si="12"/>
        <v>58.634711413260234</v>
      </c>
      <c r="AW26" s="4">
        <f t="shared" si="12"/>
        <v>58.513695095720067</v>
      </c>
      <c r="AX26" s="4">
        <f t="shared" si="12"/>
        <v>55.001278619372606</v>
      </c>
      <c r="AY26" s="4">
        <f t="shared" si="12"/>
        <v>62.419807631698745</v>
      </c>
      <c r="AZ26" s="4">
        <f t="shared" si="12"/>
        <v>58.294562761353788</v>
      </c>
      <c r="BA26" s="4">
        <f t="shared" si="12"/>
        <v>59.582133292485651</v>
      </c>
      <c r="BB26" s="4">
        <f t="shared" si="12"/>
        <v>58.981610576494838</v>
      </c>
      <c r="BC26" s="8">
        <f t="shared" si="12"/>
        <v>59.207677702056685</v>
      </c>
      <c r="BD26" s="4">
        <f t="shared" si="13"/>
        <v>41.232757715332056</v>
      </c>
      <c r="BE26" s="4">
        <f t="shared" si="13"/>
        <v>41.418726043682625</v>
      </c>
      <c r="BF26" s="4">
        <f t="shared" si="13"/>
        <v>39.679733753748614</v>
      </c>
      <c r="BG26" s="4">
        <f t="shared" si="13"/>
        <v>38.307880928204646</v>
      </c>
      <c r="BH26" s="4">
        <f t="shared" si="13"/>
        <v>44.367292996329752</v>
      </c>
      <c r="BI26" s="4">
        <f t="shared" si="13"/>
        <v>40.005897403363811</v>
      </c>
      <c r="BJ26" s="4">
        <f t="shared" si="13"/>
        <v>40.872523793285175</v>
      </c>
      <c r="BK26" s="4">
        <f t="shared" si="13"/>
        <v>41.04418873666944</v>
      </c>
      <c r="BL26" s="8">
        <f t="shared" si="13"/>
        <v>41.274333743484839</v>
      </c>
      <c r="BU26" s="6"/>
      <c r="CD26" s="6"/>
      <c r="CM26" s="6"/>
      <c r="CV26" s="6"/>
      <c r="DE26" s="6"/>
      <c r="DN26" s="6"/>
    </row>
    <row r="27" spans="1:118" ht="12.75" customHeight="1">
      <c r="A27" s="16" t="s">
        <v>52</v>
      </c>
      <c r="B27" s="14">
        <v>108502303</v>
      </c>
      <c r="C27" s="14">
        <v>3263781</v>
      </c>
      <c r="D27" s="14">
        <v>2658473</v>
      </c>
      <c r="E27" s="14">
        <v>3425825</v>
      </c>
      <c r="F27" s="14">
        <v>4508862</v>
      </c>
      <c r="G27" s="14">
        <v>2535427</v>
      </c>
      <c r="H27" s="14">
        <v>3235009</v>
      </c>
      <c r="I27" s="14">
        <f t="shared" si="3"/>
        <v>19627377</v>
      </c>
      <c r="J27" s="15">
        <f t="shared" si="4"/>
        <v>88874926</v>
      </c>
      <c r="K27" s="14">
        <v>79855163</v>
      </c>
      <c r="L27" s="14">
        <v>2440734</v>
      </c>
      <c r="M27" s="14">
        <v>1962565</v>
      </c>
      <c r="N27" s="14">
        <v>2505674</v>
      </c>
      <c r="O27" s="14">
        <v>3441263</v>
      </c>
      <c r="P27" s="14">
        <v>1847823</v>
      </c>
      <c r="Q27" s="14">
        <v>2388182</v>
      </c>
      <c r="R27" s="14">
        <f t="shared" si="5"/>
        <v>14586241</v>
      </c>
      <c r="S27" s="15">
        <f t="shared" si="6"/>
        <v>65268922</v>
      </c>
      <c r="T27" s="14">
        <v>44480562</v>
      </c>
      <c r="U27" s="14">
        <v>1318160</v>
      </c>
      <c r="V27" s="14">
        <v>1040436</v>
      </c>
      <c r="W27" s="14">
        <v>1276383</v>
      </c>
      <c r="X27" s="14">
        <v>1975245</v>
      </c>
      <c r="Y27" s="14">
        <v>972978</v>
      </c>
      <c r="Z27" s="14">
        <v>1308505</v>
      </c>
      <c r="AA27" s="14">
        <f t="shared" si="7"/>
        <v>7891707</v>
      </c>
      <c r="AB27" s="15">
        <f t="shared" si="8"/>
        <v>36588855</v>
      </c>
      <c r="AC27" s="14">
        <v>2650974</v>
      </c>
      <c r="AD27" s="14">
        <v>83356</v>
      </c>
      <c r="AE27" s="14">
        <v>87049</v>
      </c>
      <c r="AF27" s="14">
        <v>105406</v>
      </c>
      <c r="AG27" s="14">
        <v>146224</v>
      </c>
      <c r="AH27" s="14">
        <v>83417</v>
      </c>
      <c r="AI27" s="14">
        <v>114595</v>
      </c>
      <c r="AJ27" s="14">
        <f t="shared" si="9"/>
        <v>620047</v>
      </c>
      <c r="AK27" s="15">
        <f t="shared" si="10"/>
        <v>2030927</v>
      </c>
      <c r="AL27" s="4">
        <f t="shared" si="11"/>
        <v>5.6246289108846357</v>
      </c>
      <c r="AM27" s="4">
        <f t="shared" si="11"/>
        <v>5.9475596425584865</v>
      </c>
      <c r="AN27" s="4">
        <f t="shared" si="11"/>
        <v>7.7206348643219194</v>
      </c>
      <c r="AO27" s="4">
        <f t="shared" si="11"/>
        <v>7.6282268855809399</v>
      </c>
      <c r="AP27" s="4">
        <f t="shared" si="11"/>
        <v>6.8925824511223119</v>
      </c>
      <c r="AQ27" s="4">
        <f t="shared" si="11"/>
        <v>7.8963834550523249</v>
      </c>
      <c r="AR27" s="4">
        <f t="shared" si="11"/>
        <v>8.0524910406858261</v>
      </c>
      <c r="AS27" s="4">
        <f t="shared" si="11"/>
        <v>7.2845972757201398</v>
      </c>
      <c r="AT27" s="8">
        <f t="shared" si="11"/>
        <v>5.258773858433484</v>
      </c>
      <c r="AU27" s="4">
        <f t="shared" si="12"/>
        <v>59.021275806549909</v>
      </c>
      <c r="AV27" s="4">
        <f t="shared" si="12"/>
        <v>57.421906688725613</v>
      </c>
      <c r="AW27" s="4">
        <f t="shared" si="12"/>
        <v>57.449562180106142</v>
      </c>
      <c r="AX27" s="4">
        <f t="shared" si="12"/>
        <v>55.146399731170135</v>
      </c>
      <c r="AY27" s="4">
        <f t="shared" si="12"/>
        <v>61.647976338919754</v>
      </c>
      <c r="AZ27" s="4">
        <f t="shared" si="12"/>
        <v>57.169707271746262</v>
      </c>
      <c r="BA27" s="4">
        <f t="shared" si="12"/>
        <v>59.589260784982045</v>
      </c>
      <c r="BB27" s="4">
        <f t="shared" si="12"/>
        <v>58.354678220385914</v>
      </c>
      <c r="BC27" s="8">
        <f t="shared" si="12"/>
        <v>59.170246445927212</v>
      </c>
      <c r="BD27" s="4">
        <f t="shared" si="13"/>
        <v>40.99503952464493</v>
      </c>
      <c r="BE27" s="4">
        <f t="shared" si="13"/>
        <v>40.387513745560746</v>
      </c>
      <c r="BF27" s="4">
        <f t="shared" si="13"/>
        <v>39.136602102033763</v>
      </c>
      <c r="BG27" s="4">
        <f t="shared" si="13"/>
        <v>37.25768245605073</v>
      </c>
      <c r="BH27" s="4">
        <f t="shared" si="13"/>
        <v>43.808060659208465</v>
      </c>
      <c r="BI27" s="4">
        <f t="shared" si="13"/>
        <v>38.375311140884747</v>
      </c>
      <c r="BJ27" s="4">
        <f t="shared" si="13"/>
        <v>40.448264595245334</v>
      </c>
      <c r="BK27" s="4">
        <f t="shared" si="13"/>
        <v>40.207649753708814</v>
      </c>
      <c r="BL27" s="8">
        <f t="shared" si="13"/>
        <v>41.168928793257166</v>
      </c>
      <c r="BU27" s="6"/>
      <c r="CD27" s="6"/>
      <c r="CM27" s="6"/>
      <c r="CV27" s="6"/>
      <c r="DE27" s="6"/>
      <c r="DN27" s="6"/>
    </row>
    <row r="28" spans="1:118" ht="12.75" customHeight="1">
      <c r="A28" s="16" t="s">
        <v>61</v>
      </c>
      <c r="B28" s="14">
        <v>108710824</v>
      </c>
      <c r="C28" s="14">
        <v>3285689</v>
      </c>
      <c r="D28" s="14">
        <v>2664911</v>
      </c>
      <c r="E28" s="14">
        <v>3433274</v>
      </c>
      <c r="F28" s="14">
        <v>4522245</v>
      </c>
      <c r="G28" s="14">
        <v>2540834</v>
      </c>
      <c r="H28" s="14">
        <v>3244186</v>
      </c>
      <c r="I28" s="14">
        <f t="shared" si="3"/>
        <v>19691139</v>
      </c>
      <c r="J28" s="15">
        <f t="shared" si="4"/>
        <v>89019685</v>
      </c>
      <c r="K28" s="14">
        <v>80088711</v>
      </c>
      <c r="L28" s="14">
        <v>2464371</v>
      </c>
      <c r="M28" s="14">
        <v>1976386</v>
      </c>
      <c r="N28" s="14">
        <v>2466268</v>
      </c>
      <c r="O28" s="14">
        <v>3444912</v>
      </c>
      <c r="P28" s="14">
        <v>1896192</v>
      </c>
      <c r="Q28" s="14">
        <v>2416503</v>
      </c>
      <c r="R28" s="14">
        <f t="shared" si="5"/>
        <v>14664632</v>
      </c>
      <c r="S28" s="15">
        <f t="shared" si="6"/>
        <v>65424079</v>
      </c>
      <c r="T28" s="14">
        <v>43809329</v>
      </c>
      <c r="U28" s="14">
        <v>1353025</v>
      </c>
      <c r="V28" s="14">
        <v>1050199</v>
      </c>
      <c r="W28" s="14">
        <v>1236545</v>
      </c>
      <c r="X28" s="14">
        <v>2009519</v>
      </c>
      <c r="Y28" s="14">
        <v>982537</v>
      </c>
      <c r="Z28" s="14">
        <v>1297933</v>
      </c>
      <c r="AA28" s="14">
        <f t="shared" si="7"/>
        <v>7929758</v>
      </c>
      <c r="AB28" s="15">
        <f t="shared" si="8"/>
        <v>35879571</v>
      </c>
      <c r="AC28" s="14">
        <v>2482727</v>
      </c>
      <c r="AD28" s="14">
        <v>79680</v>
      </c>
      <c r="AE28" s="14">
        <v>77842</v>
      </c>
      <c r="AF28" s="14">
        <v>74330</v>
      </c>
      <c r="AG28" s="14">
        <v>126966</v>
      </c>
      <c r="AH28" s="14">
        <v>80570</v>
      </c>
      <c r="AI28" s="14">
        <v>109770</v>
      </c>
      <c r="AJ28" s="14">
        <f t="shared" si="9"/>
        <v>549158</v>
      </c>
      <c r="AK28" s="15">
        <f t="shared" si="10"/>
        <v>1933569</v>
      </c>
      <c r="AL28" s="4">
        <f t="shared" si="11"/>
        <v>5.3631815359421502</v>
      </c>
      <c r="AM28" s="4">
        <f t="shared" si="11"/>
        <v>5.5615077772465371</v>
      </c>
      <c r="AN28" s="4">
        <f t="shared" si="11"/>
        <v>6.900635703844098</v>
      </c>
      <c r="AO28" s="4">
        <f t="shared" si="11"/>
        <v>5.6702584151807001</v>
      </c>
      <c r="AP28" s="4">
        <f t="shared" si="11"/>
        <v>5.942751762825389</v>
      </c>
      <c r="AQ28" s="4">
        <f t="shared" si="11"/>
        <v>7.5787291401524026</v>
      </c>
      <c r="AR28" s="4">
        <f t="shared" si="11"/>
        <v>7.7978096231946656</v>
      </c>
      <c r="AS28" s="4">
        <f t="shared" si="11"/>
        <v>6.4767477352057732</v>
      </c>
      <c r="AT28" s="8">
        <f t="shared" si="11"/>
        <v>5.1134843601985978</v>
      </c>
      <c r="AU28" s="4">
        <f t="shared" si="12"/>
        <v>57.800975221089523</v>
      </c>
      <c r="AV28" s="4">
        <f t="shared" si="12"/>
        <v>58.136741586392638</v>
      </c>
      <c r="AW28" s="4">
        <f t="shared" si="12"/>
        <v>57.075945690770936</v>
      </c>
      <c r="AX28" s="4">
        <f t="shared" si="12"/>
        <v>53.15217162125122</v>
      </c>
      <c r="AY28" s="4">
        <f t="shared" si="12"/>
        <v>62.018565350871079</v>
      </c>
      <c r="AZ28" s="4">
        <f t="shared" si="12"/>
        <v>56.065366798298911</v>
      </c>
      <c r="BA28" s="4">
        <f t="shared" si="12"/>
        <v>58.253724493617433</v>
      </c>
      <c r="BB28" s="4">
        <f t="shared" si="12"/>
        <v>57.81881195518578</v>
      </c>
      <c r="BC28" s="8">
        <f t="shared" si="12"/>
        <v>57.796977164936479</v>
      </c>
      <c r="BD28" s="4">
        <f t="shared" si="13"/>
        <v>40.298957719242381</v>
      </c>
      <c r="BE28" s="4">
        <f t="shared" si="13"/>
        <v>41.179338640997365</v>
      </c>
      <c r="BF28" s="4">
        <f t="shared" si="13"/>
        <v>39.408408010623994</v>
      </c>
      <c r="BG28" s="4">
        <f t="shared" si="13"/>
        <v>36.016496207410185</v>
      </c>
      <c r="BH28" s="4">
        <f t="shared" si="13"/>
        <v>44.436314264264766</v>
      </c>
      <c r="BI28" s="4">
        <f t="shared" si="13"/>
        <v>38.669861942968332</v>
      </c>
      <c r="BJ28" s="4">
        <f t="shared" si="13"/>
        <v>40.007971182909976</v>
      </c>
      <c r="BK28" s="4">
        <f t="shared" si="13"/>
        <v>40.270692314954459</v>
      </c>
      <c r="BL28" s="8">
        <f t="shared" si="13"/>
        <v>40.305210021805848</v>
      </c>
      <c r="BU28" s="6"/>
      <c r="CD28" s="6"/>
      <c r="CM28" s="6"/>
      <c r="CV28" s="6"/>
      <c r="DE28" s="6"/>
      <c r="DN28" s="6"/>
    </row>
    <row r="29" spans="1:118">
      <c r="I29" s="14"/>
      <c r="J29" s="15"/>
      <c r="R29" s="14"/>
      <c r="S29" s="15"/>
      <c r="AA29" s="14"/>
      <c r="AB29" s="15"/>
      <c r="AJ29" s="14"/>
      <c r="AK29" s="15"/>
      <c r="AL29" s="4"/>
      <c r="AM29" s="4"/>
      <c r="AN29" s="4"/>
      <c r="AO29" s="4"/>
      <c r="AP29" s="4"/>
      <c r="AQ29" s="4"/>
      <c r="AR29" s="4"/>
      <c r="AS29" s="4"/>
      <c r="AT29" s="8"/>
      <c r="AU29" s="4"/>
      <c r="AV29" s="4"/>
      <c r="AW29" s="4"/>
      <c r="AX29" s="4"/>
      <c r="AY29" s="4"/>
      <c r="AZ29" s="4"/>
      <c r="BA29" s="4"/>
      <c r="BB29" s="4"/>
      <c r="BC29" s="8"/>
      <c r="BD29" s="4"/>
      <c r="BE29" s="4"/>
      <c r="BF29" s="4"/>
      <c r="BG29" s="4"/>
      <c r="BH29" s="4"/>
      <c r="BI29" s="4"/>
      <c r="BJ29" s="4"/>
      <c r="BK29" s="4"/>
      <c r="BL29" s="8"/>
      <c r="BU29" s="6"/>
      <c r="CD29" s="6"/>
      <c r="CM29" s="6"/>
      <c r="CV29" s="6"/>
      <c r="DE29" s="6"/>
      <c r="DN29" s="6"/>
    </row>
    <row r="30" spans="1:118">
      <c r="A30" s="13" t="s">
        <v>11</v>
      </c>
      <c r="I30" s="14"/>
      <c r="J30" s="15"/>
      <c r="R30" s="14"/>
      <c r="S30" s="15"/>
      <c r="AA30" s="14"/>
      <c r="AB30" s="15"/>
      <c r="AJ30" s="14"/>
      <c r="AK30" s="15"/>
      <c r="AL30" s="4"/>
      <c r="AM30" s="4"/>
      <c r="AN30" s="4"/>
      <c r="AO30" s="4"/>
      <c r="AP30" s="4"/>
      <c r="AQ30" s="4"/>
      <c r="AR30" s="4"/>
      <c r="AS30" s="4"/>
      <c r="AT30" s="8"/>
      <c r="AU30" s="4"/>
      <c r="AV30" s="4"/>
      <c r="AW30" s="4"/>
      <c r="AX30" s="4"/>
      <c r="AY30" s="4"/>
      <c r="AZ30" s="4"/>
      <c r="BA30" s="4"/>
      <c r="BB30" s="4"/>
      <c r="BC30" s="8"/>
      <c r="BD30" s="4"/>
      <c r="BE30" s="4"/>
      <c r="BF30" s="4"/>
      <c r="BG30" s="4"/>
      <c r="BH30" s="4"/>
      <c r="BI30" s="4"/>
      <c r="BJ30" s="4"/>
      <c r="BK30" s="4"/>
      <c r="BL30" s="8"/>
      <c r="BU30" s="6"/>
      <c r="CD30" s="6"/>
      <c r="CM30" s="6"/>
      <c r="CV30" s="6"/>
      <c r="DE30" s="6"/>
      <c r="DN30" s="6"/>
    </row>
    <row r="31" spans="1:118" ht="12.75" customHeight="1">
      <c r="A31" s="16" t="s">
        <v>34</v>
      </c>
      <c r="B31" s="19">
        <v>113764977</v>
      </c>
      <c r="C31" s="14">
        <v>3203770</v>
      </c>
      <c r="D31" s="14">
        <v>2767870</v>
      </c>
      <c r="E31" s="14">
        <v>3511235</v>
      </c>
      <c r="F31" s="14">
        <v>4695043</v>
      </c>
      <c r="G31" s="14">
        <v>2707921</v>
      </c>
      <c r="H31" s="14">
        <v>3318593</v>
      </c>
      <c r="I31" s="14">
        <f t="shared" si="3"/>
        <v>20204432</v>
      </c>
      <c r="J31" s="15">
        <f t="shared" si="4"/>
        <v>93560545</v>
      </c>
      <c r="K31" s="19">
        <v>83400615</v>
      </c>
      <c r="L31" s="14">
        <v>2394875</v>
      </c>
      <c r="M31" s="14">
        <v>2024573</v>
      </c>
      <c r="N31" s="14">
        <v>2629077</v>
      </c>
      <c r="O31" s="14">
        <v>3574681</v>
      </c>
      <c r="P31" s="14">
        <v>1996393</v>
      </c>
      <c r="Q31" s="14">
        <v>2456073</v>
      </c>
      <c r="R31" s="14">
        <f t="shared" ref="R31:R46" si="14">SUM(L31:Q31)</f>
        <v>15075672</v>
      </c>
      <c r="S31" s="15">
        <f t="shared" ref="S31:S46" si="15">K31-R31</f>
        <v>68324943</v>
      </c>
      <c r="T31" s="19">
        <v>45818273</v>
      </c>
      <c r="U31" s="14">
        <v>1316953</v>
      </c>
      <c r="V31" s="14">
        <v>1087039</v>
      </c>
      <c r="W31" s="14">
        <v>1320145</v>
      </c>
      <c r="X31" s="14">
        <v>2047593</v>
      </c>
      <c r="Y31" s="14">
        <v>1074290</v>
      </c>
      <c r="Z31" s="14">
        <v>1342209</v>
      </c>
      <c r="AA31" s="14">
        <f t="shared" ref="AA31:AA46" si="16">SUM(U31:Z31)</f>
        <v>8188229</v>
      </c>
      <c r="AB31" s="15">
        <f t="shared" ref="AB31:AB46" si="17">T31-AA31</f>
        <v>37630044</v>
      </c>
      <c r="AC31" s="19">
        <v>2555351</v>
      </c>
      <c r="AD31" s="14">
        <v>80916</v>
      </c>
      <c r="AE31" s="14">
        <v>93188</v>
      </c>
      <c r="AF31" s="14">
        <v>127206</v>
      </c>
      <c r="AG31" s="14">
        <v>150828</v>
      </c>
      <c r="AH31" s="14">
        <v>86753</v>
      </c>
      <c r="AI31" s="14">
        <v>89357</v>
      </c>
      <c r="AJ31" s="14">
        <f t="shared" ref="AJ31:AJ46" si="18">SUM(AD31:AI31)</f>
        <v>628248</v>
      </c>
      <c r="AK31" s="15">
        <f t="shared" ref="AK31:AK46" si="19">AC31-AJ31</f>
        <v>1927103</v>
      </c>
      <c r="AL31" s="4">
        <f t="shared" si="11"/>
        <v>5.2825295867847322</v>
      </c>
      <c r="AM31" s="4">
        <f t="shared" si="11"/>
        <v>5.7885252480740323</v>
      </c>
      <c r="AN31" s="4">
        <f t="shared" si="11"/>
        <v>7.8957692037209783</v>
      </c>
      <c r="AO31" s="4">
        <f t="shared" si="11"/>
        <v>8.7888839680215778</v>
      </c>
      <c r="AP31" s="4">
        <f t="shared" si="11"/>
        <v>6.8607423236950513</v>
      </c>
      <c r="AQ31" s="4">
        <f t="shared" si="11"/>
        <v>7.4719885482277579</v>
      </c>
      <c r="AR31" s="4">
        <f t="shared" si="11"/>
        <v>6.2419057172355314</v>
      </c>
      <c r="AS31" s="4">
        <f t="shared" si="11"/>
        <v>7.1258394934847562</v>
      </c>
      <c r="AT31" s="8">
        <f t="shared" si="11"/>
        <v>4.8716936031812406</v>
      </c>
      <c r="AU31" s="4">
        <f t="shared" si="12"/>
        <v>58.001519533159318</v>
      </c>
      <c r="AV31" s="4">
        <f t="shared" si="12"/>
        <v>58.369184195417304</v>
      </c>
      <c r="AW31" s="4">
        <f t="shared" si="12"/>
        <v>58.295107165807316</v>
      </c>
      <c r="AX31" s="4">
        <f t="shared" si="12"/>
        <v>55.051677832182165</v>
      </c>
      <c r="AY31" s="4">
        <f t="shared" si="12"/>
        <v>61.49978137909369</v>
      </c>
      <c r="AZ31" s="4">
        <f t="shared" si="12"/>
        <v>58.157036214813417</v>
      </c>
      <c r="BA31" s="4">
        <f t="shared" si="12"/>
        <v>58.286785449781007</v>
      </c>
      <c r="BB31" s="4">
        <f t="shared" si="12"/>
        <v>58.481485933098043</v>
      </c>
      <c r="BC31" s="8">
        <f t="shared" si="12"/>
        <v>57.89561653933616</v>
      </c>
      <c r="BD31" s="4">
        <f t="shared" si="13"/>
        <v>40.274497660206968</v>
      </c>
      <c r="BE31" s="4">
        <f t="shared" si="13"/>
        <v>41.106352828074428</v>
      </c>
      <c r="BF31" s="4">
        <f t="shared" si="13"/>
        <v>39.273484665103489</v>
      </c>
      <c r="BG31" s="4">
        <f t="shared" si="13"/>
        <v>37.597739826585233</v>
      </c>
      <c r="BH31" s="4">
        <f t="shared" si="13"/>
        <v>43.611805046300958</v>
      </c>
      <c r="BI31" s="4">
        <f t="shared" si="13"/>
        <v>39.672132237240305</v>
      </c>
      <c r="BJ31" s="4">
        <f t="shared" si="13"/>
        <v>40.445122375657391</v>
      </c>
      <c r="BK31" s="4">
        <f t="shared" si="13"/>
        <v>40.526895287133044</v>
      </c>
      <c r="BL31" s="8">
        <f t="shared" si="13"/>
        <v>40.219992305517245</v>
      </c>
      <c r="BU31" s="6"/>
      <c r="CD31" s="6"/>
      <c r="CM31" s="6"/>
      <c r="CV31" s="6"/>
      <c r="DE31" s="6"/>
      <c r="DN31" s="6"/>
    </row>
    <row r="32" spans="1:118" ht="12.75" customHeight="1">
      <c r="A32" s="16" t="s">
        <v>43</v>
      </c>
      <c r="B32" s="19">
        <v>114114587</v>
      </c>
      <c r="C32" s="14">
        <v>3217062</v>
      </c>
      <c r="D32" s="14">
        <v>2777076</v>
      </c>
      <c r="E32" s="14">
        <v>3520213</v>
      </c>
      <c r="F32" s="14">
        <v>4714038</v>
      </c>
      <c r="G32" s="14">
        <v>2718886</v>
      </c>
      <c r="H32" s="14">
        <v>3329245</v>
      </c>
      <c r="I32" s="14">
        <f t="shared" si="3"/>
        <v>20276520</v>
      </c>
      <c r="J32" s="15">
        <f t="shared" si="4"/>
        <v>93838067</v>
      </c>
      <c r="K32" s="19">
        <v>83769901</v>
      </c>
      <c r="L32" s="14">
        <v>2402759</v>
      </c>
      <c r="M32" s="14">
        <v>2048046</v>
      </c>
      <c r="N32" s="14">
        <v>2628070</v>
      </c>
      <c r="O32" s="14">
        <v>3588450</v>
      </c>
      <c r="P32" s="14">
        <v>1991949</v>
      </c>
      <c r="Q32" s="14">
        <v>2452228</v>
      </c>
      <c r="R32" s="14">
        <f t="shared" si="14"/>
        <v>15111502</v>
      </c>
      <c r="S32" s="15">
        <f t="shared" si="15"/>
        <v>68658399</v>
      </c>
      <c r="T32" s="19">
        <v>46890584</v>
      </c>
      <c r="U32" s="14">
        <v>1328663</v>
      </c>
      <c r="V32" s="14">
        <v>1098310</v>
      </c>
      <c r="W32" s="14">
        <v>1343903</v>
      </c>
      <c r="X32" s="14">
        <v>2082783</v>
      </c>
      <c r="Y32" s="14">
        <v>1087525</v>
      </c>
      <c r="Z32" s="14">
        <v>1360955</v>
      </c>
      <c r="AA32" s="14">
        <f t="shared" si="16"/>
        <v>8302139</v>
      </c>
      <c r="AB32" s="15">
        <f t="shared" si="17"/>
        <v>38588445</v>
      </c>
      <c r="AC32" s="19">
        <v>2553178</v>
      </c>
      <c r="AD32" s="14">
        <v>74874</v>
      </c>
      <c r="AE32" s="14">
        <v>94680</v>
      </c>
      <c r="AF32" s="14">
        <v>97374</v>
      </c>
      <c r="AG32" s="14">
        <v>149307</v>
      </c>
      <c r="AH32" s="14">
        <v>72663</v>
      </c>
      <c r="AI32" s="14">
        <v>97564</v>
      </c>
      <c r="AJ32" s="14">
        <f t="shared" si="18"/>
        <v>586462</v>
      </c>
      <c r="AK32" s="15">
        <f t="shared" si="19"/>
        <v>1966716</v>
      </c>
      <c r="AL32" s="4">
        <f t="shared" si="11"/>
        <v>5.1638020585893116</v>
      </c>
      <c r="AM32" s="4">
        <f t="shared" si="11"/>
        <v>5.3346652065460329</v>
      </c>
      <c r="AN32" s="4">
        <f t="shared" si="11"/>
        <v>7.9363615788900148</v>
      </c>
      <c r="AO32" s="4">
        <f t="shared" si="11"/>
        <v>6.7560919934197248</v>
      </c>
      <c r="AP32" s="4">
        <f t="shared" si="11"/>
        <v>6.6891119981721161</v>
      </c>
      <c r="AQ32" s="4">
        <f t="shared" si="11"/>
        <v>6.2630366802621644</v>
      </c>
      <c r="AR32" s="4">
        <f t="shared" si="11"/>
        <v>6.6892512199018315</v>
      </c>
      <c r="AS32" s="4">
        <f t="shared" si="11"/>
        <v>6.5979111898486611</v>
      </c>
      <c r="AT32" s="8">
        <f t="shared" si="11"/>
        <v>4.8494838918282195</v>
      </c>
      <c r="AU32" s="4">
        <f t="shared" si="12"/>
        <v>59.023302415028525</v>
      </c>
      <c r="AV32" s="4">
        <f t="shared" si="12"/>
        <v>58.413557081671527</v>
      </c>
      <c r="AW32" s="4">
        <f t="shared" si="12"/>
        <v>58.250156490625706</v>
      </c>
      <c r="AX32" s="4">
        <f t="shared" si="12"/>
        <v>54.841651858588236</v>
      </c>
      <c r="AY32" s="4">
        <f t="shared" si="12"/>
        <v>62.202064958408229</v>
      </c>
      <c r="AZ32" s="4">
        <f t="shared" si="12"/>
        <v>58.243860661091219</v>
      </c>
      <c r="BA32" s="4">
        <f t="shared" si="12"/>
        <v>59.477299826932892</v>
      </c>
      <c r="BB32" s="4">
        <f t="shared" si="12"/>
        <v>58.820102727048571</v>
      </c>
      <c r="BC32" s="8">
        <f t="shared" si="12"/>
        <v>59.068026040047918</v>
      </c>
      <c r="BD32" s="4">
        <f t="shared" si="13"/>
        <v>41.090788857694413</v>
      </c>
      <c r="BE32" s="4">
        <f t="shared" si="13"/>
        <v>41.300509595401017</v>
      </c>
      <c r="BF32" s="4">
        <f t="shared" si="13"/>
        <v>39.549151697684906</v>
      </c>
      <c r="BG32" s="4">
        <f t="shared" si="13"/>
        <v>38.176752372654718</v>
      </c>
      <c r="BH32" s="4">
        <f t="shared" si="13"/>
        <v>44.182567047613958</v>
      </c>
      <c r="BI32" s="4">
        <f t="shared" si="13"/>
        <v>39.998918674780775</v>
      </c>
      <c r="BJ32" s="4">
        <f t="shared" si="13"/>
        <v>40.878787833277514</v>
      </c>
      <c r="BK32" s="4">
        <f t="shared" si="13"/>
        <v>40.944595029127285</v>
      </c>
      <c r="BL32" s="8">
        <f t="shared" si="13"/>
        <v>41.122378405343753</v>
      </c>
      <c r="BU32" s="6"/>
      <c r="CD32" s="6"/>
      <c r="CM32" s="6"/>
      <c r="CV32" s="6"/>
      <c r="DE32" s="6"/>
      <c r="DN32" s="6"/>
    </row>
    <row r="33" spans="1:118" ht="12.75" customHeight="1">
      <c r="A33" s="16" t="s">
        <v>52</v>
      </c>
      <c r="B33" s="19">
        <v>114468031</v>
      </c>
      <c r="C33" s="14">
        <v>3230270</v>
      </c>
      <c r="D33" s="14">
        <v>2786349</v>
      </c>
      <c r="E33" s="14">
        <v>3528931</v>
      </c>
      <c r="F33" s="14">
        <v>4733122</v>
      </c>
      <c r="G33" s="14">
        <v>2729874</v>
      </c>
      <c r="H33" s="14">
        <v>3339894</v>
      </c>
      <c r="I33" s="14">
        <f t="shared" si="3"/>
        <v>20348440</v>
      </c>
      <c r="J33" s="15">
        <f t="shared" si="4"/>
        <v>94119591</v>
      </c>
      <c r="K33" s="19">
        <v>84062608</v>
      </c>
      <c r="L33" s="14">
        <v>2411406</v>
      </c>
      <c r="M33" s="14">
        <v>2054185</v>
      </c>
      <c r="N33" s="14">
        <v>2578780</v>
      </c>
      <c r="O33" s="14">
        <v>3606499</v>
      </c>
      <c r="P33" s="14">
        <v>1988790</v>
      </c>
      <c r="Q33" s="14">
        <v>2466691</v>
      </c>
      <c r="R33" s="14">
        <f t="shared" si="14"/>
        <v>15106351</v>
      </c>
      <c r="S33" s="15">
        <f t="shared" si="15"/>
        <v>68956257</v>
      </c>
      <c r="T33" s="19">
        <v>46772283</v>
      </c>
      <c r="U33" s="14">
        <v>1304032</v>
      </c>
      <c r="V33" s="14">
        <v>1087587</v>
      </c>
      <c r="W33" s="14">
        <v>1310225</v>
      </c>
      <c r="X33" s="14">
        <v>2068648</v>
      </c>
      <c r="Y33" s="14">
        <v>1042331</v>
      </c>
      <c r="Z33" s="14">
        <v>1350888</v>
      </c>
      <c r="AA33" s="14">
        <f t="shared" si="16"/>
        <v>8163711</v>
      </c>
      <c r="AB33" s="15">
        <f t="shared" si="17"/>
        <v>38608572</v>
      </c>
      <c r="AC33" s="19">
        <v>2747476</v>
      </c>
      <c r="AD33" s="14">
        <v>80881</v>
      </c>
      <c r="AE33" s="14">
        <v>90680</v>
      </c>
      <c r="AF33" s="14">
        <v>109614</v>
      </c>
      <c r="AG33" s="14">
        <v>152188</v>
      </c>
      <c r="AH33" s="14">
        <v>90652</v>
      </c>
      <c r="AI33" s="14">
        <v>116886</v>
      </c>
      <c r="AJ33" s="14">
        <f t="shared" si="18"/>
        <v>640901</v>
      </c>
      <c r="AK33" s="15">
        <f t="shared" si="19"/>
        <v>2106575</v>
      </c>
      <c r="AL33" s="4">
        <f t="shared" si="11"/>
        <v>5.5482418644242593</v>
      </c>
      <c r="AM33" s="4">
        <f t="shared" si="11"/>
        <v>5.8401502477050906</v>
      </c>
      <c r="AN33" s="4">
        <f t="shared" si="11"/>
        <v>7.696048518714349</v>
      </c>
      <c r="AO33" s="4">
        <f t="shared" si="11"/>
        <v>7.720171089820747</v>
      </c>
      <c r="AP33" s="4">
        <f t="shared" si="11"/>
        <v>6.852734735928272</v>
      </c>
      <c r="AQ33" s="4">
        <f t="shared" si="11"/>
        <v>8.0011791880372432</v>
      </c>
      <c r="AR33" s="4">
        <f t="shared" si="11"/>
        <v>7.9634875668870011</v>
      </c>
      <c r="AS33" s="4">
        <f t="shared" si="11"/>
        <v>7.2791509722404575</v>
      </c>
      <c r="AT33" s="8">
        <f t="shared" si="11"/>
        <v>5.173934408243694</v>
      </c>
      <c r="AU33" s="4">
        <f t="shared" si="12"/>
        <v>58.908187811636772</v>
      </c>
      <c r="AV33" s="4">
        <f t="shared" si="12"/>
        <v>57.431763875514953</v>
      </c>
      <c r="AW33" s="4">
        <f t="shared" si="12"/>
        <v>57.359342026156355</v>
      </c>
      <c r="AX33" s="4">
        <f t="shared" si="12"/>
        <v>55.058554820496518</v>
      </c>
      <c r="AY33" s="4">
        <f t="shared" si="12"/>
        <v>61.578722190135082</v>
      </c>
      <c r="AZ33" s="4">
        <f t="shared" si="12"/>
        <v>56.968458208257275</v>
      </c>
      <c r="BA33" s="4">
        <f t="shared" si="12"/>
        <v>59.503764354757038</v>
      </c>
      <c r="BB33" s="4">
        <f t="shared" si="12"/>
        <v>58.284174649457043</v>
      </c>
      <c r="BC33" s="8">
        <f t="shared" si="12"/>
        <v>59.044891314213878</v>
      </c>
      <c r="BD33" s="4">
        <f t="shared" si="13"/>
        <v>40.860563942084404</v>
      </c>
      <c r="BE33" s="4">
        <f t="shared" si="13"/>
        <v>40.369133230349163</v>
      </c>
      <c r="BF33" s="4">
        <f t="shared" si="13"/>
        <v>39.032691166827988</v>
      </c>
      <c r="BG33" s="4">
        <f t="shared" si="13"/>
        <v>37.128099132570178</v>
      </c>
      <c r="BH33" s="4">
        <f t="shared" si="13"/>
        <v>43.70578235676156</v>
      </c>
      <c r="BI33" s="4">
        <f t="shared" si="13"/>
        <v>38.182384974544611</v>
      </c>
      <c r="BJ33" s="4">
        <f t="shared" si="13"/>
        <v>40.447032151319775</v>
      </c>
      <c r="BK33" s="4">
        <f t="shared" si="13"/>
        <v>40.119591477282782</v>
      </c>
      <c r="BL33" s="8">
        <f t="shared" si="13"/>
        <v>41.020760491830018</v>
      </c>
      <c r="BU33" s="6"/>
      <c r="CD33" s="6"/>
      <c r="CM33" s="6"/>
      <c r="CV33" s="6"/>
      <c r="DE33" s="6"/>
      <c r="DN33" s="6"/>
    </row>
    <row r="34" spans="1:118" ht="12.75" customHeight="1">
      <c r="A34" s="16" t="s">
        <v>61</v>
      </c>
      <c r="B34" s="19">
        <v>114818957</v>
      </c>
      <c r="C34" s="14">
        <v>3243233</v>
      </c>
      <c r="D34" s="14">
        <v>2795502</v>
      </c>
      <c r="E34" s="14">
        <v>3537476</v>
      </c>
      <c r="F34" s="14">
        <v>4751800</v>
      </c>
      <c r="G34" s="14">
        <v>2740713</v>
      </c>
      <c r="H34" s="14">
        <v>3350442</v>
      </c>
      <c r="I34" s="14">
        <f t="shared" si="3"/>
        <v>20419166</v>
      </c>
      <c r="J34" s="15">
        <f t="shared" si="4"/>
        <v>94399791</v>
      </c>
      <c r="K34" s="19">
        <v>84452737</v>
      </c>
      <c r="L34" s="14">
        <v>2432565</v>
      </c>
      <c r="M34" s="14">
        <v>2078891</v>
      </c>
      <c r="N34" s="14">
        <v>2553759</v>
      </c>
      <c r="O34" s="14">
        <v>3623785</v>
      </c>
      <c r="P34" s="14">
        <v>2040517</v>
      </c>
      <c r="Q34" s="14">
        <v>2491632</v>
      </c>
      <c r="R34" s="14">
        <f t="shared" si="14"/>
        <v>15221149</v>
      </c>
      <c r="S34" s="15">
        <f t="shared" si="15"/>
        <v>69231588</v>
      </c>
      <c r="T34" s="19">
        <v>46143555</v>
      </c>
      <c r="U34" s="14">
        <v>1338415</v>
      </c>
      <c r="V34" s="14">
        <v>1099729</v>
      </c>
      <c r="W34" s="14">
        <v>1274638</v>
      </c>
      <c r="X34" s="14">
        <v>2109006</v>
      </c>
      <c r="Y34" s="14">
        <v>1062109</v>
      </c>
      <c r="Z34" s="14">
        <v>1338039</v>
      </c>
      <c r="AA34" s="14">
        <f t="shared" si="16"/>
        <v>8221936</v>
      </c>
      <c r="AB34" s="15">
        <f t="shared" si="17"/>
        <v>37921619</v>
      </c>
      <c r="AC34" s="19">
        <v>2572777</v>
      </c>
      <c r="AD34" s="14">
        <v>75862</v>
      </c>
      <c r="AE34" s="14">
        <v>82052</v>
      </c>
      <c r="AF34" s="14">
        <v>76889</v>
      </c>
      <c r="AG34" s="14">
        <v>129317</v>
      </c>
      <c r="AH34" s="14">
        <v>87539</v>
      </c>
      <c r="AI34" s="14">
        <v>110111</v>
      </c>
      <c r="AJ34" s="14">
        <f t="shared" si="18"/>
        <v>561770</v>
      </c>
      <c r="AK34" s="15">
        <f t="shared" si="19"/>
        <v>2011007</v>
      </c>
      <c r="AL34" s="4">
        <f t="shared" si="11"/>
        <v>5.2811385717627513</v>
      </c>
      <c r="AM34" s="4">
        <f t="shared" si="11"/>
        <v>5.3640128489680592</v>
      </c>
      <c r="AN34" s="4">
        <f t="shared" si="11"/>
        <v>6.9430799784393216</v>
      </c>
      <c r="AO34" s="4">
        <f t="shared" si="11"/>
        <v>5.6890465377310262</v>
      </c>
      <c r="AP34" s="4">
        <f t="shared" si="11"/>
        <v>5.777405673801324</v>
      </c>
      <c r="AQ34" s="4">
        <f t="shared" si="11"/>
        <v>7.6144176304399265</v>
      </c>
      <c r="AR34" s="4">
        <f t="shared" si="11"/>
        <v>7.6035631667990193</v>
      </c>
      <c r="AS34" s="4">
        <f t="shared" si="11"/>
        <v>6.3955920200425647</v>
      </c>
      <c r="AT34" s="8">
        <f t="shared" si="11"/>
        <v>5.0359998864086721</v>
      </c>
      <c r="AU34" s="4">
        <f t="shared" si="12"/>
        <v>57.684728441660802</v>
      </c>
      <c r="AV34" s="4">
        <f t="shared" si="12"/>
        <v>58.139330295387794</v>
      </c>
      <c r="AW34" s="4">
        <f t="shared" si="12"/>
        <v>56.846703362513949</v>
      </c>
      <c r="AX34" s="4">
        <f t="shared" si="12"/>
        <v>52.923044030388141</v>
      </c>
      <c r="AY34" s="4">
        <f t="shared" si="12"/>
        <v>61.767544156179241</v>
      </c>
      <c r="AZ34" s="4">
        <f t="shared" si="12"/>
        <v>56.34101553674877</v>
      </c>
      <c r="BA34" s="4">
        <f t="shared" si="12"/>
        <v>58.120541075086528</v>
      </c>
      <c r="BB34" s="4">
        <f t="shared" si="12"/>
        <v>57.707246673690669</v>
      </c>
      <c r="BC34" s="8">
        <f t="shared" si="12"/>
        <v>57.679777618274471</v>
      </c>
      <c r="BD34" s="4">
        <f t="shared" si="13"/>
        <v>40.18809803332389</v>
      </c>
      <c r="BE34" s="4">
        <f t="shared" si="13"/>
        <v>41.267926171200159</v>
      </c>
      <c r="BF34" s="4">
        <f t="shared" si="13"/>
        <v>39.339231379551862</v>
      </c>
      <c r="BG34" s="4">
        <f t="shared" si="13"/>
        <v>36.032414071501826</v>
      </c>
      <c r="BH34" s="4">
        <f t="shared" si="13"/>
        <v>44.38330737825666</v>
      </c>
      <c r="BI34" s="4">
        <f t="shared" si="13"/>
        <v>38.753017919059744</v>
      </c>
      <c r="BJ34" s="4">
        <f t="shared" si="13"/>
        <v>39.936193493276413</v>
      </c>
      <c r="BK34" s="4">
        <f t="shared" si="13"/>
        <v>40.26577775017843</v>
      </c>
      <c r="BL34" s="8">
        <f t="shared" si="13"/>
        <v>40.17129550636399</v>
      </c>
      <c r="BU34" s="6"/>
      <c r="CD34" s="6"/>
      <c r="CM34" s="6"/>
      <c r="CV34" s="6"/>
      <c r="DE34" s="6"/>
      <c r="DN34" s="6"/>
    </row>
    <row r="35" spans="1:118" ht="12.75" customHeight="1">
      <c r="A35" s="16" t="s">
        <v>35</v>
      </c>
      <c r="B35" s="19">
        <v>115168163</v>
      </c>
      <c r="C35" s="14">
        <v>3256212</v>
      </c>
      <c r="D35" s="14">
        <v>2804576</v>
      </c>
      <c r="E35" s="14">
        <v>3546163</v>
      </c>
      <c r="F35" s="14">
        <v>4770190</v>
      </c>
      <c r="G35" s="14">
        <v>2751465</v>
      </c>
      <c r="H35" s="14">
        <v>3360960</v>
      </c>
      <c r="I35" s="14">
        <f t="shared" si="3"/>
        <v>20489566</v>
      </c>
      <c r="J35" s="15">
        <f t="shared" si="4"/>
        <v>94678597</v>
      </c>
      <c r="K35" s="19">
        <v>84785402</v>
      </c>
      <c r="L35" s="14">
        <v>2451059</v>
      </c>
      <c r="M35" s="14">
        <v>2094395</v>
      </c>
      <c r="N35" s="14">
        <v>2568921</v>
      </c>
      <c r="O35" s="14">
        <v>3659169</v>
      </c>
      <c r="P35" s="14">
        <v>2048883</v>
      </c>
      <c r="Q35" s="14">
        <v>2500810</v>
      </c>
      <c r="R35" s="14">
        <f t="shared" si="14"/>
        <v>15323237</v>
      </c>
      <c r="S35" s="15">
        <f t="shared" si="15"/>
        <v>69462165</v>
      </c>
      <c r="T35" s="19">
        <v>46225690</v>
      </c>
      <c r="U35" s="14">
        <v>1326386</v>
      </c>
      <c r="V35" s="14">
        <v>1110948</v>
      </c>
      <c r="W35" s="14">
        <v>1253291</v>
      </c>
      <c r="X35" s="14">
        <v>2068905</v>
      </c>
      <c r="Y35" s="14">
        <v>1091029</v>
      </c>
      <c r="Z35" s="14">
        <v>1355501</v>
      </c>
      <c r="AA35" s="14">
        <f t="shared" si="16"/>
        <v>8206060</v>
      </c>
      <c r="AB35" s="15">
        <f t="shared" si="17"/>
        <v>38019630</v>
      </c>
      <c r="AC35" s="19">
        <v>2506729</v>
      </c>
      <c r="AD35" s="14">
        <v>76215</v>
      </c>
      <c r="AE35" s="14">
        <v>65284</v>
      </c>
      <c r="AF35" s="14">
        <v>101394</v>
      </c>
      <c r="AG35" s="14">
        <v>141710</v>
      </c>
      <c r="AH35" s="14">
        <v>79977</v>
      </c>
      <c r="AI35" s="14">
        <v>96933</v>
      </c>
      <c r="AJ35" s="14">
        <f t="shared" si="18"/>
        <v>561513</v>
      </c>
      <c r="AK35" s="15">
        <f t="shared" si="19"/>
        <v>1945216</v>
      </c>
      <c r="AL35" s="4">
        <f t="shared" si="11"/>
        <v>5.1438632668737414</v>
      </c>
      <c r="AM35" s="4">
        <f t="shared" si="11"/>
        <v>5.4338332854461102</v>
      </c>
      <c r="AN35" s="4">
        <f t="shared" si="11"/>
        <v>5.5502655938624352</v>
      </c>
      <c r="AO35" s="4">
        <f t="shared" si="11"/>
        <v>7.4846920132724577</v>
      </c>
      <c r="AP35" s="4">
        <f t="shared" si="11"/>
        <v>6.4104332957118277</v>
      </c>
      <c r="AQ35" s="4">
        <f t="shared" si="11"/>
        <v>6.8297685921336022</v>
      </c>
      <c r="AR35" s="4">
        <f t="shared" si="11"/>
        <v>6.6738316508701949</v>
      </c>
      <c r="AS35" s="4">
        <f t="shared" si="11"/>
        <v>6.404429139055928</v>
      </c>
      <c r="AT35" s="8">
        <f t="shared" si="11"/>
        <v>4.8673176421097679</v>
      </c>
      <c r="AU35" s="4">
        <f t="shared" si="12"/>
        <v>57.477369748155468</v>
      </c>
      <c r="AV35" s="4">
        <f t="shared" si="12"/>
        <v>57.224285502715354</v>
      </c>
      <c r="AW35" s="4">
        <f t="shared" si="12"/>
        <v>56.16094385252066</v>
      </c>
      <c r="AX35" s="4">
        <f t="shared" si="12"/>
        <v>52.733618511429505</v>
      </c>
      <c r="AY35" s="4">
        <f t="shared" si="12"/>
        <v>60.413033669666525</v>
      </c>
      <c r="AZ35" s="4">
        <f t="shared" si="12"/>
        <v>57.153385527626519</v>
      </c>
      <c r="BA35" s="4">
        <f t="shared" si="12"/>
        <v>58.078542552213086</v>
      </c>
      <c r="BB35" s="4">
        <f t="shared" si="12"/>
        <v>57.217499148515415</v>
      </c>
      <c r="BC35" s="8">
        <f t="shared" si="12"/>
        <v>57.534696766217984</v>
      </c>
      <c r="BD35" s="4">
        <f t="shared" si="13"/>
        <v>40.137559544125054</v>
      </c>
      <c r="BE35" s="4">
        <f t="shared" si="13"/>
        <v>40.734018546703957</v>
      </c>
      <c r="BF35" s="4">
        <f t="shared" si="13"/>
        <v>39.611976997592507</v>
      </c>
      <c r="BG35" s="4">
        <f t="shared" si="13"/>
        <v>35.342171242551458</v>
      </c>
      <c r="BH35" s="4">
        <f t="shared" si="13"/>
        <v>43.371542852590778</v>
      </c>
      <c r="BI35" s="4">
        <f t="shared" si="13"/>
        <v>39.652657765953776</v>
      </c>
      <c r="BJ35" s="4">
        <f t="shared" si="13"/>
        <v>40.330768589926684</v>
      </c>
      <c r="BK35" s="4">
        <f t="shared" si="13"/>
        <v>40.049945421001112</v>
      </c>
      <c r="BL35" s="8">
        <f t="shared" si="13"/>
        <v>40.156520274587507</v>
      </c>
      <c r="BU35" s="6"/>
      <c r="CD35" s="6"/>
      <c r="CM35" s="6"/>
      <c r="CV35" s="6"/>
      <c r="DE35" s="6"/>
      <c r="DN35" s="6"/>
    </row>
    <row r="36" spans="1:118" ht="12.75" customHeight="1">
      <c r="A36" s="16" t="s">
        <v>44</v>
      </c>
      <c r="B36" s="19">
        <v>115511147</v>
      </c>
      <c r="C36" s="14">
        <v>3268962</v>
      </c>
      <c r="D36" s="14">
        <v>2813543</v>
      </c>
      <c r="E36" s="14">
        <v>3554763</v>
      </c>
      <c r="F36" s="14">
        <v>4788237</v>
      </c>
      <c r="G36" s="14">
        <v>2762082</v>
      </c>
      <c r="H36" s="14">
        <v>3371272</v>
      </c>
      <c r="I36" s="14">
        <f t="shared" si="3"/>
        <v>20558859</v>
      </c>
      <c r="J36" s="15">
        <f t="shared" si="4"/>
        <v>94952288</v>
      </c>
      <c r="K36" s="19">
        <v>85191038</v>
      </c>
      <c r="L36" s="14">
        <v>2457483</v>
      </c>
      <c r="M36" s="14">
        <v>2125300</v>
      </c>
      <c r="N36" s="14">
        <v>2611456</v>
      </c>
      <c r="O36" s="14">
        <v>3659319</v>
      </c>
      <c r="P36" s="14">
        <v>2044143</v>
      </c>
      <c r="Q36" s="14">
        <v>2514593</v>
      </c>
      <c r="R36" s="14">
        <f t="shared" si="14"/>
        <v>15412294</v>
      </c>
      <c r="S36" s="15">
        <f t="shared" si="15"/>
        <v>69778744</v>
      </c>
      <c r="T36" s="19">
        <v>47182447</v>
      </c>
      <c r="U36" s="14">
        <v>1358530</v>
      </c>
      <c r="V36" s="14">
        <v>1170514</v>
      </c>
      <c r="W36" s="14">
        <v>1288474</v>
      </c>
      <c r="X36" s="14">
        <v>2073759</v>
      </c>
      <c r="Y36" s="14">
        <v>1113262</v>
      </c>
      <c r="Z36" s="14">
        <v>1386647</v>
      </c>
      <c r="AA36" s="14">
        <f t="shared" si="16"/>
        <v>8391186</v>
      </c>
      <c r="AB36" s="15">
        <f t="shared" si="17"/>
        <v>38791261</v>
      </c>
      <c r="AC36" s="19">
        <v>2602502</v>
      </c>
      <c r="AD36" s="14">
        <v>80419</v>
      </c>
      <c r="AE36" s="14">
        <v>77686</v>
      </c>
      <c r="AF36" s="14">
        <v>87773</v>
      </c>
      <c r="AG36" s="14">
        <v>133304</v>
      </c>
      <c r="AH36" s="14">
        <v>67487</v>
      </c>
      <c r="AI36" s="14">
        <v>126990</v>
      </c>
      <c r="AJ36" s="14">
        <f t="shared" si="18"/>
        <v>573659</v>
      </c>
      <c r="AK36" s="15">
        <f t="shared" si="19"/>
        <v>2028843</v>
      </c>
      <c r="AL36" s="4">
        <f t="shared" si="11"/>
        <v>5.2274875284094389</v>
      </c>
      <c r="AM36" s="4">
        <f t="shared" si="11"/>
        <v>5.5887317757613371</v>
      </c>
      <c r="AN36" s="4">
        <f t="shared" si="11"/>
        <v>6.2238423329594621</v>
      </c>
      <c r="AO36" s="4">
        <f t="shared" si="11"/>
        <v>6.3777069087162408</v>
      </c>
      <c r="AP36" s="4">
        <f t="shared" si="11"/>
        <v>6.0398819607777394</v>
      </c>
      <c r="AQ36" s="4">
        <f t="shared" si="11"/>
        <v>5.7156093293324828</v>
      </c>
      <c r="AR36" s="4">
        <f t="shared" si="11"/>
        <v>8.3897262025175134</v>
      </c>
      <c r="AS36" s="4">
        <f t="shared" si="11"/>
        <v>6.3989840315142086</v>
      </c>
      <c r="AT36" s="8">
        <f t="shared" si="11"/>
        <v>4.970205367433655</v>
      </c>
      <c r="AU36" s="4">
        <f t="shared" si="12"/>
        <v>58.439185821400606</v>
      </c>
      <c r="AV36" s="4">
        <f t="shared" si="12"/>
        <v>58.553772294660831</v>
      </c>
      <c r="AW36" s="4">
        <f t="shared" si="12"/>
        <v>58.73053216016563</v>
      </c>
      <c r="AX36" s="4">
        <f t="shared" si="12"/>
        <v>52.70037098078619</v>
      </c>
      <c r="AY36" s="4">
        <f t="shared" si="12"/>
        <v>60.3134900236902</v>
      </c>
      <c r="AZ36" s="4">
        <f t="shared" si="12"/>
        <v>57.762544009885808</v>
      </c>
      <c r="BA36" s="4">
        <f t="shared" si="12"/>
        <v>60.19411491243315</v>
      </c>
      <c r="BB36" s="4">
        <f t="shared" si="12"/>
        <v>58.166843949382226</v>
      </c>
      <c r="BC36" s="8">
        <f t="shared" si="12"/>
        <v>58.499338996414153</v>
      </c>
      <c r="BD36" s="4">
        <f t="shared" si="13"/>
        <v>40.846661318322816</v>
      </c>
      <c r="BE36" s="4">
        <f t="shared" si="13"/>
        <v>41.558451887785786</v>
      </c>
      <c r="BF36" s="4">
        <f t="shared" si="13"/>
        <v>41.602847370735049</v>
      </c>
      <c r="BG36" s="4">
        <f t="shared" si="13"/>
        <v>36.246410801507722</v>
      </c>
      <c r="BH36" s="4">
        <f t="shared" si="13"/>
        <v>43.309447715307329</v>
      </c>
      <c r="BI36" s="4">
        <f t="shared" si="13"/>
        <v>40.305175588559642</v>
      </c>
      <c r="BJ36" s="4">
        <f t="shared" si="13"/>
        <v>41.131270333571422</v>
      </c>
      <c r="BK36" s="4">
        <f t="shared" si="13"/>
        <v>40.815426575959293</v>
      </c>
      <c r="BL36" s="8">
        <f t="shared" si="13"/>
        <v>40.853424195528596</v>
      </c>
      <c r="BU36" s="6"/>
      <c r="CD36" s="6"/>
      <c r="CM36" s="6"/>
      <c r="CV36" s="6"/>
      <c r="DE36" s="6"/>
      <c r="DN36" s="6"/>
    </row>
    <row r="37" spans="1:118" ht="12.75" customHeight="1">
      <c r="A37" s="16" t="s">
        <v>53</v>
      </c>
      <c r="B37" s="19">
        <v>115857912</v>
      </c>
      <c r="C37" s="14">
        <v>3282041</v>
      </c>
      <c r="D37" s="14">
        <v>2822645</v>
      </c>
      <c r="E37" s="14">
        <v>3564019</v>
      </c>
      <c r="F37" s="14">
        <v>4806407</v>
      </c>
      <c r="G37" s="14">
        <v>2772803</v>
      </c>
      <c r="H37" s="14">
        <v>3381868</v>
      </c>
      <c r="I37" s="14">
        <f t="shared" si="3"/>
        <v>20629783</v>
      </c>
      <c r="J37" s="15">
        <f t="shared" si="4"/>
        <v>95228129</v>
      </c>
      <c r="K37" s="19">
        <v>85574246</v>
      </c>
      <c r="L37" s="14">
        <v>2467472</v>
      </c>
      <c r="M37" s="14">
        <v>2129075</v>
      </c>
      <c r="N37" s="14">
        <v>2617364</v>
      </c>
      <c r="O37" s="14">
        <v>3680039</v>
      </c>
      <c r="P37" s="14">
        <v>2044144</v>
      </c>
      <c r="Q37" s="14">
        <v>2533556</v>
      </c>
      <c r="R37" s="14">
        <f t="shared" si="14"/>
        <v>15471650</v>
      </c>
      <c r="S37" s="15">
        <f t="shared" si="15"/>
        <v>70102596</v>
      </c>
      <c r="T37" s="19">
        <v>47630712</v>
      </c>
      <c r="U37" s="14">
        <v>1353932</v>
      </c>
      <c r="V37" s="14">
        <v>1193962</v>
      </c>
      <c r="W37" s="14">
        <v>1289385</v>
      </c>
      <c r="X37" s="14">
        <v>2086255</v>
      </c>
      <c r="Y37" s="14">
        <v>1150673</v>
      </c>
      <c r="Z37" s="14">
        <v>1392598</v>
      </c>
      <c r="AA37" s="14">
        <f t="shared" si="16"/>
        <v>8466805</v>
      </c>
      <c r="AB37" s="15">
        <f t="shared" si="17"/>
        <v>39163907</v>
      </c>
      <c r="AC37" s="19">
        <v>2789610</v>
      </c>
      <c r="AD37" s="14">
        <v>87488</v>
      </c>
      <c r="AE37" s="14">
        <v>81294</v>
      </c>
      <c r="AF37" s="14">
        <v>106784</v>
      </c>
      <c r="AG37" s="14">
        <v>144859</v>
      </c>
      <c r="AH37" s="14">
        <v>90779</v>
      </c>
      <c r="AI37" s="14">
        <v>120254</v>
      </c>
      <c r="AJ37" s="14">
        <f t="shared" si="18"/>
        <v>631458</v>
      </c>
      <c r="AK37" s="15">
        <f t="shared" si="19"/>
        <v>2158152</v>
      </c>
      <c r="AL37" s="4">
        <f t="shared" si="11"/>
        <v>5.5327096086375649</v>
      </c>
      <c r="AM37" s="4">
        <f t="shared" si="11"/>
        <v>6.0695702848579867</v>
      </c>
      <c r="AN37" s="4">
        <f t="shared" si="11"/>
        <v>6.3747200562083215</v>
      </c>
      <c r="AO37" s="4">
        <f t="shared" si="11"/>
        <v>7.6483577561169174</v>
      </c>
      <c r="AP37" s="4">
        <f t="shared" si="11"/>
        <v>6.4926758560969997</v>
      </c>
      <c r="AQ37" s="4">
        <f t="shared" si="11"/>
        <v>7.3123246005483908</v>
      </c>
      <c r="AR37" s="4">
        <f t="shared" si="11"/>
        <v>7.948827776940508</v>
      </c>
      <c r="AS37" s="4">
        <f t="shared" si="11"/>
        <v>6.9404236830700548</v>
      </c>
      <c r="AT37" s="8">
        <f t="shared" si="11"/>
        <v>5.2227600759197408</v>
      </c>
      <c r="AU37" s="4">
        <f t="shared" si="12"/>
        <v>58.919972254269112</v>
      </c>
      <c r="AV37" s="4">
        <f t="shared" si="12"/>
        <v>58.416873626124236</v>
      </c>
      <c r="AW37" s="4">
        <f t="shared" si="12"/>
        <v>59.897185397414368</v>
      </c>
      <c r="AX37" s="4">
        <f t="shared" si="12"/>
        <v>53.342561447318751</v>
      </c>
      <c r="AY37" s="4">
        <f t="shared" si="12"/>
        <v>60.627455306859524</v>
      </c>
      <c r="AZ37" s="4">
        <f t="shared" si="12"/>
        <v>60.732120633380035</v>
      </c>
      <c r="BA37" s="4">
        <f t="shared" si="12"/>
        <v>59.712593682555273</v>
      </c>
      <c r="BB37" s="4">
        <f t="shared" si="12"/>
        <v>58.80602909191974</v>
      </c>
      <c r="BC37" s="8">
        <f t="shared" si="12"/>
        <v>58.945119521679331</v>
      </c>
      <c r="BD37" s="4">
        <f t="shared" si="13"/>
        <v>41.111315729563643</v>
      </c>
      <c r="BE37" s="4">
        <f t="shared" si="13"/>
        <v>41.252744862114767</v>
      </c>
      <c r="BF37" s="4">
        <f t="shared" si="13"/>
        <v>42.299403573598518</v>
      </c>
      <c r="BG37" s="4">
        <f t="shared" si="13"/>
        <v>36.177837435771245</v>
      </c>
      <c r="BH37" s="4">
        <f t="shared" si="13"/>
        <v>43.405708255667903</v>
      </c>
      <c r="BI37" s="4">
        <f t="shared" si="13"/>
        <v>41.498548580624011</v>
      </c>
      <c r="BJ37" s="4">
        <f t="shared" si="13"/>
        <v>41.17836651223525</v>
      </c>
      <c r="BK37" s="4">
        <f t="shared" si="13"/>
        <v>41.041658072700038</v>
      </c>
      <c r="BL37" s="8">
        <f t="shared" si="13"/>
        <v>41.126406043323605</v>
      </c>
      <c r="BU37" s="6"/>
      <c r="CD37" s="6"/>
      <c r="CM37" s="6"/>
      <c r="CV37" s="6"/>
      <c r="DE37" s="6"/>
      <c r="DN37" s="6"/>
    </row>
    <row r="38" spans="1:118" ht="12.75" customHeight="1">
      <c r="A38" s="16" t="s">
        <v>62</v>
      </c>
      <c r="B38" s="19">
        <v>116202202</v>
      </c>
      <c r="C38" s="14">
        <v>3295309</v>
      </c>
      <c r="D38" s="14">
        <v>2831767</v>
      </c>
      <c r="E38" s="14">
        <v>3573795</v>
      </c>
      <c r="F38" s="14">
        <v>4824319</v>
      </c>
      <c r="G38" s="14">
        <v>2783401</v>
      </c>
      <c r="H38" s="14">
        <v>3392572</v>
      </c>
      <c r="I38" s="14">
        <f t="shared" si="3"/>
        <v>20701163</v>
      </c>
      <c r="J38" s="15">
        <f t="shared" si="4"/>
        <v>95501039</v>
      </c>
      <c r="K38" s="19">
        <v>85978500</v>
      </c>
      <c r="L38" s="14">
        <v>2485144</v>
      </c>
      <c r="M38" s="14">
        <v>2126511</v>
      </c>
      <c r="N38" s="14">
        <v>2674346</v>
      </c>
      <c r="O38" s="14">
        <v>3701467</v>
      </c>
      <c r="P38" s="14">
        <v>2081410</v>
      </c>
      <c r="Q38" s="14">
        <v>2551994</v>
      </c>
      <c r="R38" s="14">
        <f t="shared" si="14"/>
        <v>15620872</v>
      </c>
      <c r="S38" s="15">
        <f t="shared" si="15"/>
        <v>70357628</v>
      </c>
      <c r="T38" s="19">
        <v>48663554</v>
      </c>
      <c r="U38" s="14">
        <v>1404372</v>
      </c>
      <c r="V38" s="14">
        <v>1209042</v>
      </c>
      <c r="W38" s="14">
        <v>1354052</v>
      </c>
      <c r="X38" s="14">
        <v>2147557</v>
      </c>
      <c r="Y38" s="14">
        <v>1192065</v>
      </c>
      <c r="Z38" s="14">
        <v>1434044</v>
      </c>
      <c r="AA38" s="14">
        <f t="shared" si="16"/>
        <v>8741132</v>
      </c>
      <c r="AB38" s="15">
        <f t="shared" si="17"/>
        <v>39922422</v>
      </c>
      <c r="AC38" s="19">
        <v>2474615</v>
      </c>
      <c r="AD38" s="14">
        <v>106729</v>
      </c>
      <c r="AE38" s="14">
        <v>72234</v>
      </c>
      <c r="AF38" s="14">
        <v>86855</v>
      </c>
      <c r="AG38" s="14">
        <v>125251</v>
      </c>
      <c r="AH38" s="14">
        <v>77019</v>
      </c>
      <c r="AI38" s="14">
        <v>103656</v>
      </c>
      <c r="AJ38" s="14">
        <f t="shared" si="18"/>
        <v>571744</v>
      </c>
      <c r="AK38" s="15">
        <f t="shared" si="19"/>
        <v>1902871</v>
      </c>
      <c r="AL38" s="4">
        <f t="shared" si="11"/>
        <v>4.8390762680611425</v>
      </c>
      <c r="AM38" s="4">
        <f t="shared" si="11"/>
        <v>7.0629957891630015</v>
      </c>
      <c r="AN38" s="4">
        <f t="shared" si="11"/>
        <v>5.6376612064847853</v>
      </c>
      <c r="AO38" s="4">
        <f t="shared" si="11"/>
        <v>6.0278005450733456</v>
      </c>
      <c r="AP38" s="4">
        <f t="shared" si="11"/>
        <v>5.5108482546699946</v>
      </c>
      <c r="AQ38" s="4">
        <f t="shared" si="11"/>
        <v>6.0688654178919599</v>
      </c>
      <c r="AR38" s="4">
        <f t="shared" si="11"/>
        <v>6.7409767835078362</v>
      </c>
      <c r="AS38" s="4">
        <f t="shared" si="11"/>
        <v>6.1392850071234708</v>
      </c>
      <c r="AT38" s="8">
        <f t="shared" si="11"/>
        <v>4.5495700412666569</v>
      </c>
      <c r="AU38" s="4">
        <f t="shared" si="12"/>
        <v>59.477856673470697</v>
      </c>
      <c r="AV38" s="4">
        <f t="shared" si="12"/>
        <v>60.805369829675868</v>
      </c>
      <c r="AW38" s="4">
        <f t="shared" si="12"/>
        <v>60.252498106052585</v>
      </c>
      <c r="AX38" s="4">
        <f t="shared" si="12"/>
        <v>53.878854867694756</v>
      </c>
      <c r="AY38" s="4">
        <f t="shared" si="12"/>
        <v>61.402897824024905</v>
      </c>
      <c r="AZ38" s="4">
        <f t="shared" si="12"/>
        <v>60.972321647344828</v>
      </c>
      <c r="BA38" s="4">
        <f t="shared" si="12"/>
        <v>60.254843859350771</v>
      </c>
      <c r="BB38" s="4">
        <f t="shared" si="12"/>
        <v>59.618157040144752</v>
      </c>
      <c r="BC38" s="8">
        <f t="shared" si="12"/>
        <v>59.446707043620059</v>
      </c>
      <c r="BD38" s="4">
        <f t="shared" si="13"/>
        <v>41.878340653131509</v>
      </c>
      <c r="BE38" s="4">
        <f t="shared" si="13"/>
        <v>42.617308422366463</v>
      </c>
      <c r="BF38" s="4">
        <f t="shared" si="13"/>
        <v>42.695673761294628</v>
      </c>
      <c r="BG38" s="4">
        <f t="shared" si="13"/>
        <v>37.888351178509119</v>
      </c>
      <c r="BH38" s="4">
        <f t="shared" si="13"/>
        <v>44.515236243706106</v>
      </c>
      <c r="BI38" s="4">
        <f t="shared" si="13"/>
        <v>42.827641435783057</v>
      </c>
      <c r="BJ38" s="4">
        <f t="shared" si="13"/>
        <v>42.270112469241624</v>
      </c>
      <c r="BK38" s="4">
        <f t="shared" si="13"/>
        <v>42.225318451914994</v>
      </c>
      <c r="BL38" s="8">
        <f t="shared" si="13"/>
        <v>41.803128445544971</v>
      </c>
      <c r="BU38" s="6"/>
      <c r="CD38" s="6"/>
      <c r="CM38" s="6"/>
      <c r="CV38" s="6"/>
      <c r="DE38" s="6"/>
      <c r="DN38" s="6"/>
    </row>
    <row r="39" spans="1:118" ht="12.75" customHeight="1">
      <c r="A39" s="16" t="s">
        <v>36</v>
      </c>
      <c r="B39" s="19">
        <v>116545271</v>
      </c>
      <c r="C39" s="14">
        <v>3308688</v>
      </c>
      <c r="D39" s="14">
        <v>2840830</v>
      </c>
      <c r="E39" s="14">
        <v>3583874</v>
      </c>
      <c r="F39" s="14">
        <v>4842152</v>
      </c>
      <c r="G39" s="14">
        <v>2794051</v>
      </c>
      <c r="H39" s="14">
        <v>3403361</v>
      </c>
      <c r="I39" s="14">
        <f t="shared" si="3"/>
        <v>20772956</v>
      </c>
      <c r="J39" s="15">
        <f t="shared" si="4"/>
        <v>95772315</v>
      </c>
      <c r="K39" s="19">
        <v>86376976</v>
      </c>
      <c r="L39" s="14">
        <v>2504183</v>
      </c>
      <c r="M39" s="14">
        <v>2135405</v>
      </c>
      <c r="N39" s="14">
        <v>2703386</v>
      </c>
      <c r="O39" s="14">
        <v>3706081</v>
      </c>
      <c r="P39" s="14">
        <v>2103870</v>
      </c>
      <c r="Q39" s="14">
        <v>2538972</v>
      </c>
      <c r="R39" s="14">
        <f t="shared" si="14"/>
        <v>15691897</v>
      </c>
      <c r="S39" s="15">
        <f t="shared" si="15"/>
        <v>70685079</v>
      </c>
      <c r="T39" s="19">
        <v>47970898</v>
      </c>
      <c r="U39" s="14">
        <v>1364750</v>
      </c>
      <c r="V39" s="14">
        <v>1178802</v>
      </c>
      <c r="W39" s="14">
        <v>1337579</v>
      </c>
      <c r="X39" s="14">
        <v>2115484</v>
      </c>
      <c r="Y39" s="14">
        <v>1193300</v>
      </c>
      <c r="Z39" s="14">
        <v>1416479</v>
      </c>
      <c r="AA39" s="14">
        <f t="shared" si="16"/>
        <v>8606394</v>
      </c>
      <c r="AB39" s="15">
        <f t="shared" si="17"/>
        <v>39364504</v>
      </c>
      <c r="AC39" s="19">
        <v>2474798</v>
      </c>
      <c r="AD39" s="14">
        <v>82638</v>
      </c>
      <c r="AE39" s="14">
        <v>70295</v>
      </c>
      <c r="AF39" s="14">
        <v>101130</v>
      </c>
      <c r="AG39" s="14">
        <v>124557</v>
      </c>
      <c r="AH39" s="14">
        <v>88117</v>
      </c>
      <c r="AI39" s="14">
        <v>104188</v>
      </c>
      <c r="AJ39" s="14">
        <f t="shared" si="18"/>
        <v>570925</v>
      </c>
      <c r="AK39" s="15">
        <f t="shared" si="19"/>
        <v>1903873</v>
      </c>
      <c r="AL39" s="4">
        <f t="shared" si="11"/>
        <v>4.9058655073368405</v>
      </c>
      <c r="AM39" s="4">
        <f t="shared" si="11"/>
        <v>5.70945731206836</v>
      </c>
      <c r="AN39" s="4">
        <f t="shared" si="11"/>
        <v>5.627665425503384</v>
      </c>
      <c r="AO39" s="4">
        <f t="shared" si="11"/>
        <v>7.0292185563585132</v>
      </c>
      <c r="AP39" s="4">
        <f t="shared" si="11"/>
        <v>5.5604785805259818</v>
      </c>
      <c r="AQ39" s="4">
        <f t="shared" si="11"/>
        <v>6.8765280935089823</v>
      </c>
      <c r="AR39" s="4">
        <f t="shared" si="11"/>
        <v>6.8514671522430612</v>
      </c>
      <c r="AS39" s="4">
        <f t="shared" si="11"/>
        <v>6.221043422376404</v>
      </c>
      <c r="AT39" s="8">
        <f t="shared" si="11"/>
        <v>4.6133944157774849</v>
      </c>
      <c r="AU39" s="4">
        <f t="shared" si="12"/>
        <v>58.401785216467871</v>
      </c>
      <c r="AV39" s="4">
        <f t="shared" si="12"/>
        <v>57.798811029385632</v>
      </c>
      <c r="AW39" s="4">
        <f t="shared" si="12"/>
        <v>58.494618116938</v>
      </c>
      <c r="AX39" s="4">
        <f t="shared" si="12"/>
        <v>53.218778228488276</v>
      </c>
      <c r="AY39" s="4">
        <f t="shared" si="12"/>
        <v>60.442310893906523</v>
      </c>
      <c r="AZ39" s="4">
        <f t="shared" si="12"/>
        <v>60.907613112977508</v>
      </c>
      <c r="BA39" s="4">
        <f t="shared" si="12"/>
        <v>59.89301969458505</v>
      </c>
      <c r="BB39" s="4">
        <f t="shared" si="12"/>
        <v>58.484445825765995</v>
      </c>
      <c r="BC39" s="8">
        <f t="shared" si="12"/>
        <v>58.383434784022803</v>
      </c>
      <c r="BD39" s="4">
        <f t="shared" si="13"/>
        <v>41.160741734428676</v>
      </c>
      <c r="BE39" s="4">
        <f t="shared" si="13"/>
        <v>41.247467274037326</v>
      </c>
      <c r="BF39" s="4">
        <f t="shared" si="13"/>
        <v>41.494985620399675</v>
      </c>
      <c r="BG39" s="4">
        <f t="shared" si="13"/>
        <v>37.322154740931182</v>
      </c>
      <c r="BH39" s="4">
        <f t="shared" si="13"/>
        <v>43.688921785189727</v>
      </c>
      <c r="BI39" s="4">
        <f t="shared" si="13"/>
        <v>42.708597659813648</v>
      </c>
      <c r="BJ39" s="4">
        <f t="shared" si="13"/>
        <v>41.620004460296748</v>
      </c>
      <c r="BK39" s="4">
        <f t="shared" si="13"/>
        <v>41.430762189069284</v>
      </c>
      <c r="BL39" s="8">
        <f t="shared" si="13"/>
        <v>41.102174464509915</v>
      </c>
      <c r="BU39" s="6"/>
      <c r="CD39" s="6"/>
      <c r="CM39" s="6"/>
      <c r="CV39" s="6"/>
      <c r="DE39" s="6"/>
      <c r="DN39" s="6"/>
    </row>
    <row r="40" spans="1:118" ht="12.75" customHeight="1">
      <c r="A40" s="16" t="s">
        <v>45</v>
      </c>
      <c r="B40" s="19">
        <v>116884725</v>
      </c>
      <c r="C40" s="14">
        <v>3321988</v>
      </c>
      <c r="D40" s="14">
        <v>2849845</v>
      </c>
      <c r="E40" s="14">
        <v>3593917</v>
      </c>
      <c r="F40" s="14">
        <v>4859956</v>
      </c>
      <c r="G40" s="14">
        <v>2804537</v>
      </c>
      <c r="H40" s="14">
        <v>3414020</v>
      </c>
      <c r="I40" s="14">
        <f t="shared" si="3"/>
        <v>20844263</v>
      </c>
      <c r="J40" s="15">
        <f t="shared" si="4"/>
        <v>96040462</v>
      </c>
      <c r="K40" s="19">
        <v>86798735</v>
      </c>
      <c r="L40" s="14">
        <v>2532534</v>
      </c>
      <c r="M40" s="14">
        <v>2143781</v>
      </c>
      <c r="N40" s="14">
        <v>2724084</v>
      </c>
      <c r="O40" s="14">
        <v>3702249</v>
      </c>
      <c r="P40" s="14">
        <v>2111103</v>
      </c>
      <c r="Q40" s="14">
        <v>2527456</v>
      </c>
      <c r="R40" s="14">
        <f t="shared" si="14"/>
        <v>15741207</v>
      </c>
      <c r="S40" s="15">
        <f t="shared" si="15"/>
        <v>71057528</v>
      </c>
      <c r="T40" s="19">
        <v>49280265</v>
      </c>
      <c r="U40" s="14">
        <v>1435049</v>
      </c>
      <c r="V40" s="14">
        <v>1214467</v>
      </c>
      <c r="W40" s="14">
        <v>1404895</v>
      </c>
      <c r="X40" s="14">
        <v>2172313</v>
      </c>
      <c r="Y40" s="14">
        <v>1225762</v>
      </c>
      <c r="Z40" s="14">
        <v>1462193</v>
      </c>
      <c r="AA40" s="14">
        <f t="shared" si="16"/>
        <v>8914679</v>
      </c>
      <c r="AB40" s="15">
        <f t="shared" si="17"/>
        <v>40365586</v>
      </c>
      <c r="AC40" s="19">
        <v>2484925</v>
      </c>
      <c r="AD40" s="14">
        <v>96195</v>
      </c>
      <c r="AE40" s="14">
        <v>70286</v>
      </c>
      <c r="AF40" s="14">
        <v>98563</v>
      </c>
      <c r="AG40" s="14">
        <v>145913</v>
      </c>
      <c r="AH40" s="14">
        <v>66841</v>
      </c>
      <c r="AI40" s="14">
        <v>92433</v>
      </c>
      <c r="AJ40" s="14">
        <f t="shared" si="18"/>
        <v>570231</v>
      </c>
      <c r="AK40" s="15">
        <f t="shared" si="19"/>
        <v>1914694</v>
      </c>
      <c r="AL40" s="4">
        <f t="shared" si="11"/>
        <v>4.8003784010065447</v>
      </c>
      <c r="AM40" s="4">
        <f t="shared" si="11"/>
        <v>6.2821470647395188</v>
      </c>
      <c r="AN40" s="4">
        <f t="shared" si="11"/>
        <v>5.4707792081435107</v>
      </c>
      <c r="AO40" s="4">
        <f t="shared" si="11"/>
        <v>6.555753469667926</v>
      </c>
      <c r="AP40" s="4">
        <f t="shared" si="11"/>
        <v>6.2941663151047393</v>
      </c>
      <c r="AQ40" s="4">
        <f t="shared" si="11"/>
        <v>5.1710385942164763</v>
      </c>
      <c r="AR40" s="4">
        <f t="shared" si="11"/>
        <v>5.9456743937127001</v>
      </c>
      <c r="AS40" s="4">
        <f t="shared" si="11"/>
        <v>6.0119811363523752</v>
      </c>
      <c r="AT40" s="8">
        <f t="shared" si="11"/>
        <v>4.5285745505942723</v>
      </c>
      <c r="AU40" s="4">
        <f t="shared" si="12"/>
        <v>59.63818481916816</v>
      </c>
      <c r="AV40" s="4">
        <f t="shared" si="12"/>
        <v>60.462919747572982</v>
      </c>
      <c r="AW40" s="4">
        <f t="shared" si="12"/>
        <v>59.92930248005743</v>
      </c>
      <c r="AX40" s="4">
        <f t="shared" si="12"/>
        <v>55.19132302821793</v>
      </c>
      <c r="AY40" s="4">
        <f t="shared" si="12"/>
        <v>62.616695959672072</v>
      </c>
      <c r="AZ40" s="4">
        <f t="shared" si="12"/>
        <v>61.228798405383344</v>
      </c>
      <c r="BA40" s="4">
        <f t="shared" si="12"/>
        <v>61.509517870934246</v>
      </c>
      <c r="BB40" s="4">
        <f t="shared" si="12"/>
        <v>60.255290461525604</v>
      </c>
      <c r="BC40" s="8">
        <f t="shared" si="12"/>
        <v>59.501478858088049</v>
      </c>
      <c r="BD40" s="4">
        <f t="shared" si="13"/>
        <v>42.161424429068894</v>
      </c>
      <c r="BE40" s="4">
        <f t="shared" si="13"/>
        <v>43.198500416015953</v>
      </c>
      <c r="BF40" s="4">
        <f t="shared" si="13"/>
        <v>42.615194861474919</v>
      </c>
      <c r="BG40" s="4">
        <f t="shared" si="13"/>
        <v>39.090913897009862</v>
      </c>
      <c r="BH40" s="4">
        <f t="shared" si="13"/>
        <v>44.69820302899862</v>
      </c>
      <c r="BI40" s="4">
        <f t="shared" si="13"/>
        <v>43.706394317493405</v>
      </c>
      <c r="BJ40" s="4">
        <f t="shared" si="13"/>
        <v>42.829069542650601</v>
      </c>
      <c r="BK40" s="4">
        <f t="shared" si="13"/>
        <v>42.768022069189975</v>
      </c>
      <c r="BL40" s="8">
        <f t="shared" si="13"/>
        <v>42.029770743918327</v>
      </c>
      <c r="BU40" s="6"/>
      <c r="CD40" s="6"/>
      <c r="CM40" s="6"/>
      <c r="CV40" s="6"/>
      <c r="DE40" s="6"/>
      <c r="DN40" s="6"/>
    </row>
    <row r="41" spans="1:118" ht="12.75" customHeight="1">
      <c r="A41" s="16" t="s">
        <v>54</v>
      </c>
      <c r="B41" s="19">
        <v>117226029</v>
      </c>
      <c r="C41" s="14">
        <v>3335386</v>
      </c>
      <c r="D41" s="14">
        <v>2858895</v>
      </c>
      <c r="E41" s="14">
        <v>3603717</v>
      </c>
      <c r="F41" s="14">
        <v>4877963</v>
      </c>
      <c r="G41" s="14">
        <v>2815182</v>
      </c>
      <c r="H41" s="14">
        <v>3424725</v>
      </c>
      <c r="I41" s="14">
        <f t="shared" si="3"/>
        <v>20915868</v>
      </c>
      <c r="J41" s="15">
        <f t="shared" si="4"/>
        <v>96310161</v>
      </c>
      <c r="K41" s="19">
        <v>87225489</v>
      </c>
      <c r="L41" s="14">
        <v>2539393</v>
      </c>
      <c r="M41" s="14">
        <v>2154380</v>
      </c>
      <c r="N41" s="14">
        <v>2716557</v>
      </c>
      <c r="O41" s="14">
        <v>3742022</v>
      </c>
      <c r="P41" s="14">
        <v>2104502</v>
      </c>
      <c r="Q41" s="14">
        <v>2538230</v>
      </c>
      <c r="R41" s="14">
        <f t="shared" si="14"/>
        <v>15795084</v>
      </c>
      <c r="S41" s="15">
        <f t="shared" si="15"/>
        <v>71430405</v>
      </c>
      <c r="T41" s="19">
        <v>49581008</v>
      </c>
      <c r="U41" s="14">
        <v>1420956</v>
      </c>
      <c r="V41" s="14">
        <v>1242754</v>
      </c>
      <c r="W41" s="14">
        <v>1426986</v>
      </c>
      <c r="X41" s="14">
        <v>2160448</v>
      </c>
      <c r="Y41" s="14">
        <v>1188713</v>
      </c>
      <c r="Z41" s="14">
        <v>1443273</v>
      </c>
      <c r="AA41" s="14">
        <f t="shared" si="16"/>
        <v>8883130</v>
      </c>
      <c r="AB41" s="15">
        <f t="shared" si="17"/>
        <v>40697878</v>
      </c>
      <c r="AC41" s="19">
        <v>2668546</v>
      </c>
      <c r="AD41" s="14">
        <v>106611</v>
      </c>
      <c r="AE41" s="14">
        <v>69932</v>
      </c>
      <c r="AF41" s="14">
        <v>98496</v>
      </c>
      <c r="AG41" s="14">
        <v>133319</v>
      </c>
      <c r="AH41" s="14">
        <v>91951</v>
      </c>
      <c r="AI41" s="14">
        <v>112625</v>
      </c>
      <c r="AJ41" s="14">
        <f t="shared" si="18"/>
        <v>612934</v>
      </c>
      <c r="AK41" s="15">
        <f t="shared" si="19"/>
        <v>2055612</v>
      </c>
      <c r="AL41" s="4">
        <f t="shared" si="11"/>
        <v>5.1073086671706323</v>
      </c>
      <c r="AM41" s="4">
        <f t="shared" si="11"/>
        <v>6.9791374126306733</v>
      </c>
      <c r="AN41" s="4">
        <f t="shared" si="11"/>
        <v>5.3273974126333332</v>
      </c>
      <c r="AO41" s="4">
        <f t="shared" si="11"/>
        <v>6.4567133535498948</v>
      </c>
      <c r="AP41" s="4">
        <f t="shared" si="11"/>
        <v>5.8122294025504768</v>
      </c>
      <c r="AQ41" s="4">
        <f t="shared" si="11"/>
        <v>7.1799472773498758</v>
      </c>
      <c r="AR41" s="4">
        <f t="shared" si="11"/>
        <v>7.2385850486342935</v>
      </c>
      <c r="AS41" s="4">
        <f t="shared" si="11"/>
        <v>6.4546110893945112</v>
      </c>
      <c r="AT41" s="8">
        <f t="shared" si="11"/>
        <v>4.8080566054373577</v>
      </c>
      <c r="AU41" s="4">
        <f t="shared" si="12"/>
        <v>59.90170373249498</v>
      </c>
      <c r="AV41" s="4">
        <f t="shared" si="12"/>
        <v>60.154808649153559</v>
      </c>
      <c r="AW41" s="4">
        <f t="shared" si="12"/>
        <v>60.931033522405521</v>
      </c>
      <c r="AX41" s="4">
        <f t="shared" si="12"/>
        <v>56.15497852612701</v>
      </c>
      <c r="AY41" s="4">
        <f t="shared" si="12"/>
        <v>61.297528448523288</v>
      </c>
      <c r="AZ41" s="4">
        <f t="shared" si="12"/>
        <v>60.853541597964742</v>
      </c>
      <c r="BA41" s="4">
        <f t="shared" si="12"/>
        <v>61.298542685257054</v>
      </c>
      <c r="BB41" s="4">
        <f t="shared" si="12"/>
        <v>60.120376694419605</v>
      </c>
      <c r="BC41" s="8">
        <f t="shared" si="12"/>
        <v>59.853349564516677</v>
      </c>
      <c r="BD41" s="4">
        <f t="shared" si="13"/>
        <v>42.295220970079953</v>
      </c>
      <c r="BE41" s="4">
        <f t="shared" si="13"/>
        <v>42.602445414113987</v>
      </c>
      <c r="BF41" s="4">
        <f t="shared" si="13"/>
        <v>43.469732186736479</v>
      </c>
      <c r="BG41" s="4">
        <f t="shared" si="13"/>
        <v>39.597615462035449</v>
      </c>
      <c r="BH41" s="4">
        <f t="shared" si="13"/>
        <v>44.289962838996523</v>
      </c>
      <c r="BI41" s="4">
        <f t="shared" si="13"/>
        <v>42.22508526979783</v>
      </c>
      <c r="BJ41" s="4">
        <f t="shared" si="13"/>
        <v>42.142741387994661</v>
      </c>
      <c r="BK41" s="4">
        <f t="shared" si="13"/>
        <v>42.470769083071289</v>
      </c>
      <c r="BL41" s="8">
        <f t="shared" si="13"/>
        <v>42.257096839449787</v>
      </c>
      <c r="BU41" s="6"/>
      <c r="CD41" s="6"/>
      <c r="CM41" s="6"/>
      <c r="CV41" s="6"/>
      <c r="DE41" s="6"/>
      <c r="DN41" s="6"/>
    </row>
    <row r="42" spans="1:118" ht="12.75" customHeight="1">
      <c r="A42" s="16" t="s">
        <v>63</v>
      </c>
      <c r="B42" s="19">
        <v>117564064</v>
      </c>
      <c r="C42" s="14">
        <v>3348577</v>
      </c>
      <c r="D42" s="14">
        <v>2867924</v>
      </c>
      <c r="E42" s="14">
        <v>3613168</v>
      </c>
      <c r="F42" s="14">
        <v>4896031</v>
      </c>
      <c r="G42" s="14">
        <v>2825663</v>
      </c>
      <c r="H42" s="14">
        <v>3435340</v>
      </c>
      <c r="I42" s="14">
        <f t="shared" si="3"/>
        <v>20986703</v>
      </c>
      <c r="J42" s="15">
        <f t="shared" si="4"/>
        <v>96577361</v>
      </c>
      <c r="K42" s="19">
        <v>87551654</v>
      </c>
      <c r="L42" s="14">
        <v>2553762</v>
      </c>
      <c r="M42" s="14">
        <v>2187352</v>
      </c>
      <c r="N42" s="14">
        <v>2708676</v>
      </c>
      <c r="O42" s="14">
        <v>3776609</v>
      </c>
      <c r="P42" s="14">
        <v>2118787</v>
      </c>
      <c r="Q42" s="14">
        <v>2548313</v>
      </c>
      <c r="R42" s="14">
        <f t="shared" si="14"/>
        <v>15893499</v>
      </c>
      <c r="S42" s="15">
        <f t="shared" si="15"/>
        <v>71658155</v>
      </c>
      <c r="T42" s="19">
        <v>49076626</v>
      </c>
      <c r="U42" s="14">
        <v>1426862</v>
      </c>
      <c r="V42" s="14">
        <v>1213580</v>
      </c>
      <c r="W42" s="14">
        <v>1431885</v>
      </c>
      <c r="X42" s="14">
        <v>2191217</v>
      </c>
      <c r="Y42" s="14">
        <v>1180791</v>
      </c>
      <c r="Z42" s="14">
        <v>1425023</v>
      </c>
      <c r="AA42" s="14">
        <f t="shared" si="16"/>
        <v>8869358</v>
      </c>
      <c r="AB42" s="15">
        <f t="shared" si="17"/>
        <v>40207268</v>
      </c>
      <c r="AC42" s="19">
        <v>2507729</v>
      </c>
      <c r="AD42" s="14">
        <v>88900</v>
      </c>
      <c r="AE42" s="14">
        <v>72172</v>
      </c>
      <c r="AF42" s="14">
        <v>87609</v>
      </c>
      <c r="AG42" s="14">
        <v>125905</v>
      </c>
      <c r="AH42" s="14">
        <v>77436</v>
      </c>
      <c r="AI42" s="14">
        <v>92741</v>
      </c>
      <c r="AJ42" s="14">
        <f t="shared" si="18"/>
        <v>544763</v>
      </c>
      <c r="AK42" s="15">
        <f t="shared" si="19"/>
        <v>1962966</v>
      </c>
      <c r="AL42" s="4">
        <f t="shared" si="11"/>
        <v>4.86141389186702</v>
      </c>
      <c r="AM42" s="4">
        <f t="shared" si="11"/>
        <v>5.8650368593486313</v>
      </c>
      <c r="AN42" s="4">
        <f t="shared" si="11"/>
        <v>5.6132131235261538</v>
      </c>
      <c r="AO42" s="4">
        <f t="shared" si="11"/>
        <v>5.7656693609846439</v>
      </c>
      <c r="AP42" s="4">
        <f t="shared" si="11"/>
        <v>5.4336802291808546</v>
      </c>
      <c r="AQ42" s="4">
        <f t="shared" si="11"/>
        <v>6.1543743696487203</v>
      </c>
      <c r="AR42" s="4">
        <f t="shared" si="11"/>
        <v>6.1103702551911896</v>
      </c>
      <c r="AS42" s="4">
        <f t="shared" si="11"/>
        <v>5.7866581489657936</v>
      </c>
      <c r="AT42" s="8">
        <f t="shared" si="11"/>
        <v>4.6548615310031236</v>
      </c>
      <c r="AU42" s="4">
        <f t="shared" si="12"/>
        <v>58.918766971552586</v>
      </c>
      <c r="AV42" s="4">
        <f t="shared" si="12"/>
        <v>59.354082330303292</v>
      </c>
      <c r="AW42" s="4">
        <f t="shared" si="12"/>
        <v>58.781211254521452</v>
      </c>
      <c r="AX42" s="4">
        <f t="shared" si="12"/>
        <v>56.09729624362604</v>
      </c>
      <c r="AY42" s="4">
        <f t="shared" si="12"/>
        <v>61.354564372430396</v>
      </c>
      <c r="AZ42" s="4">
        <f t="shared" si="12"/>
        <v>59.384308097038542</v>
      </c>
      <c r="BA42" s="4">
        <f t="shared" si="12"/>
        <v>59.559559598840487</v>
      </c>
      <c r="BB42" s="4">
        <f t="shared" si="12"/>
        <v>59.232526456257361</v>
      </c>
      <c r="BC42" s="8">
        <f t="shared" si="12"/>
        <v>58.849176342874024</v>
      </c>
      <c r="BD42" s="4">
        <f t="shared" si="13"/>
        <v>41.744581065179922</v>
      </c>
      <c r="BE42" s="4">
        <f t="shared" si="13"/>
        <v>42.610995655766615</v>
      </c>
      <c r="BF42" s="4">
        <f t="shared" si="13"/>
        <v>42.315626216036407</v>
      </c>
      <c r="BG42" s="4">
        <f t="shared" si="13"/>
        <v>39.629626964481027</v>
      </c>
      <c r="BH42" s="4">
        <f t="shared" si="13"/>
        <v>44.754965808018781</v>
      </c>
      <c r="BI42" s="4">
        <f t="shared" si="13"/>
        <v>41.788104243145767</v>
      </c>
      <c r="BJ42" s="4">
        <f t="shared" si="13"/>
        <v>41.481279873316765</v>
      </c>
      <c r="BK42" s="4">
        <f t="shared" si="13"/>
        <v>42.261797863151727</v>
      </c>
      <c r="BL42" s="8">
        <f t="shared" si="13"/>
        <v>41.632187485429426</v>
      </c>
      <c r="BU42" s="6"/>
      <c r="CD42" s="6"/>
      <c r="CM42" s="6"/>
      <c r="CV42" s="6"/>
      <c r="DE42" s="6"/>
      <c r="DN42" s="6"/>
    </row>
    <row r="43" spans="1:118" ht="12.75" customHeight="1">
      <c r="A43" s="16" t="s">
        <v>37</v>
      </c>
      <c r="B43" s="19">
        <v>117898203</v>
      </c>
      <c r="C43" s="14">
        <v>3361660</v>
      </c>
      <c r="D43" s="14">
        <v>2876808</v>
      </c>
      <c r="E43" s="14">
        <v>3622311</v>
      </c>
      <c r="F43" s="14">
        <v>4914031</v>
      </c>
      <c r="G43" s="14">
        <v>2836025</v>
      </c>
      <c r="H43" s="14">
        <v>3445803</v>
      </c>
      <c r="I43" s="14">
        <f t="shared" si="3"/>
        <v>21056638</v>
      </c>
      <c r="J43" s="15">
        <f t="shared" si="4"/>
        <v>96841565</v>
      </c>
      <c r="K43" s="19">
        <v>87836305</v>
      </c>
      <c r="L43" s="14">
        <v>2550337</v>
      </c>
      <c r="M43" s="14">
        <v>2197391</v>
      </c>
      <c r="N43" s="14">
        <v>2730518</v>
      </c>
      <c r="O43" s="14">
        <v>3779735</v>
      </c>
      <c r="P43" s="14">
        <v>2105844</v>
      </c>
      <c r="Q43" s="14">
        <v>2580437</v>
      </c>
      <c r="R43" s="14">
        <f t="shared" si="14"/>
        <v>15944262</v>
      </c>
      <c r="S43" s="15">
        <f t="shared" si="15"/>
        <v>71892043</v>
      </c>
      <c r="T43" s="19">
        <v>48564992</v>
      </c>
      <c r="U43" s="14">
        <v>1419177</v>
      </c>
      <c r="V43" s="14">
        <v>1209674</v>
      </c>
      <c r="W43" s="14">
        <v>1445720</v>
      </c>
      <c r="X43" s="14">
        <v>2093055</v>
      </c>
      <c r="Y43" s="14">
        <v>1187698</v>
      </c>
      <c r="Z43" s="14">
        <v>1437938</v>
      </c>
      <c r="AA43" s="14">
        <f t="shared" si="16"/>
        <v>8793262</v>
      </c>
      <c r="AB43" s="15">
        <f t="shared" si="17"/>
        <v>39771730</v>
      </c>
      <c r="AC43" s="19">
        <v>2496910</v>
      </c>
      <c r="AD43" s="14">
        <v>65291</v>
      </c>
      <c r="AE43" s="14">
        <v>70617</v>
      </c>
      <c r="AF43" s="14">
        <v>82501</v>
      </c>
      <c r="AG43" s="14">
        <v>143749</v>
      </c>
      <c r="AH43" s="14">
        <v>57742</v>
      </c>
      <c r="AI43" s="14">
        <v>113246</v>
      </c>
      <c r="AJ43" s="14">
        <f t="shared" si="18"/>
        <v>533146</v>
      </c>
      <c r="AK43" s="15">
        <f t="shared" si="19"/>
        <v>1963764</v>
      </c>
      <c r="AL43" s="4">
        <f t="shared" si="11"/>
        <v>4.8899666918008657</v>
      </c>
      <c r="AM43" s="4">
        <f t="shared" si="11"/>
        <v>4.3982760153805947</v>
      </c>
      <c r="AN43" s="4">
        <f t="shared" si="11"/>
        <v>5.5156991652678959</v>
      </c>
      <c r="AO43" s="4">
        <f t="shared" si="11"/>
        <v>5.3984993008210198</v>
      </c>
      <c r="AP43" s="4">
        <f t="shared" si="11"/>
        <v>6.4265353602729611</v>
      </c>
      <c r="AQ43" s="4">
        <f t="shared" si="11"/>
        <v>4.6362731243576567</v>
      </c>
      <c r="AR43" s="4">
        <f t="shared" si="11"/>
        <v>7.3006168191523377</v>
      </c>
      <c r="AS43" s="4">
        <f t="shared" si="11"/>
        <v>5.7165202294388155</v>
      </c>
      <c r="AT43" s="8">
        <f t="shared" si="11"/>
        <v>4.705261186078209</v>
      </c>
      <c r="AU43" s="4">
        <f t="shared" si="12"/>
        <v>58.133025973713259</v>
      </c>
      <c r="AV43" s="4">
        <f t="shared" si="12"/>
        <v>58.20673895253843</v>
      </c>
      <c r="AW43" s="4">
        <f t="shared" si="12"/>
        <v>58.264141429540764</v>
      </c>
      <c r="AX43" s="4">
        <f t="shared" si="12"/>
        <v>55.968171606999107</v>
      </c>
      <c r="AY43" s="4">
        <f t="shared" si="12"/>
        <v>59.178857777066384</v>
      </c>
      <c r="AZ43" s="4">
        <f t="shared" si="12"/>
        <v>59.142082699383238</v>
      </c>
      <c r="BA43" s="4">
        <f t="shared" si="12"/>
        <v>60.113228883324801</v>
      </c>
      <c r="BB43" s="4">
        <f t="shared" si="12"/>
        <v>58.493820535563202</v>
      </c>
      <c r="BC43" s="8">
        <f t="shared" si="12"/>
        <v>58.053008731439171</v>
      </c>
      <c r="BD43" s="4">
        <f t="shared" si="13"/>
        <v>41.192308927728099</v>
      </c>
      <c r="BE43" s="4">
        <f t="shared" si="13"/>
        <v>42.216553726432778</v>
      </c>
      <c r="BF43" s="4">
        <f t="shared" si="13"/>
        <v>42.049173945567446</v>
      </c>
      <c r="BG43" s="4">
        <f t="shared" si="13"/>
        <v>39.911537137479357</v>
      </c>
      <c r="BH43" s="4">
        <f t="shared" si="13"/>
        <v>42.593443142707073</v>
      </c>
      <c r="BI43" s="4">
        <f t="shared" si="13"/>
        <v>41.878967921650897</v>
      </c>
      <c r="BJ43" s="4">
        <f t="shared" si="13"/>
        <v>41.73012792664003</v>
      </c>
      <c r="BK43" s="4">
        <f t="shared" si="13"/>
        <v>41.760047354188259</v>
      </c>
      <c r="BL43" s="8">
        <f t="shared" si="13"/>
        <v>41.068863354283877</v>
      </c>
      <c r="BU43" s="6"/>
      <c r="CD43" s="6"/>
      <c r="CM43" s="6"/>
      <c r="CV43" s="6"/>
      <c r="DE43" s="6"/>
      <c r="DN43" s="6"/>
    </row>
    <row r="44" spans="1:118" ht="12.75" customHeight="1">
      <c r="A44" s="16" t="s">
        <v>46</v>
      </c>
      <c r="B44" s="19">
        <v>118229132</v>
      </c>
      <c r="C44" s="14">
        <v>3374592</v>
      </c>
      <c r="D44" s="14">
        <v>2885662</v>
      </c>
      <c r="E44" s="14">
        <v>3631410</v>
      </c>
      <c r="F44" s="14">
        <v>4932013</v>
      </c>
      <c r="G44" s="14">
        <v>2846266</v>
      </c>
      <c r="H44" s="14">
        <v>3456127</v>
      </c>
      <c r="I44" s="14">
        <f t="shared" si="3"/>
        <v>21126070</v>
      </c>
      <c r="J44" s="15">
        <f t="shared" si="4"/>
        <v>97103062</v>
      </c>
      <c r="K44" s="19">
        <v>87960006</v>
      </c>
      <c r="L44" s="14">
        <v>2533065</v>
      </c>
      <c r="M44" s="14">
        <v>2186764</v>
      </c>
      <c r="N44" s="14">
        <v>2707812</v>
      </c>
      <c r="O44" s="14">
        <v>3798825</v>
      </c>
      <c r="P44" s="14">
        <v>2101070</v>
      </c>
      <c r="Q44" s="14">
        <v>2597036</v>
      </c>
      <c r="R44" s="14">
        <f t="shared" si="14"/>
        <v>15924572</v>
      </c>
      <c r="S44" s="15">
        <f t="shared" si="15"/>
        <v>72035434</v>
      </c>
      <c r="T44" s="19">
        <v>49549331</v>
      </c>
      <c r="U44" s="14">
        <v>1491779</v>
      </c>
      <c r="V44" s="14">
        <v>1249875</v>
      </c>
      <c r="W44" s="14">
        <v>1476174</v>
      </c>
      <c r="X44" s="14">
        <v>2188069</v>
      </c>
      <c r="Y44" s="14">
        <v>1259240</v>
      </c>
      <c r="Z44" s="14">
        <v>1459044</v>
      </c>
      <c r="AA44" s="14">
        <f t="shared" si="16"/>
        <v>9124181</v>
      </c>
      <c r="AB44" s="15">
        <f t="shared" si="17"/>
        <v>40425150</v>
      </c>
      <c r="AC44" s="19">
        <v>2607369</v>
      </c>
      <c r="AD44" s="14">
        <v>83878</v>
      </c>
      <c r="AE44" s="14">
        <v>77476</v>
      </c>
      <c r="AF44" s="14">
        <v>91553</v>
      </c>
      <c r="AG44" s="14">
        <v>131850</v>
      </c>
      <c r="AH44" s="14">
        <v>73082</v>
      </c>
      <c r="AI44" s="14">
        <v>98903</v>
      </c>
      <c r="AJ44" s="14">
        <f t="shared" si="18"/>
        <v>556742</v>
      </c>
      <c r="AK44" s="15">
        <f t="shared" si="19"/>
        <v>2050627</v>
      </c>
      <c r="AL44" s="4">
        <f>AC44/(AC44+T44)*100</f>
        <v>4.9991065385655151</v>
      </c>
      <c r="AM44" s="4">
        <f t="shared" ref="AM44:AR46" si="20">AD44/(AD44+U44)*100</f>
        <v>5.3233666971936149</v>
      </c>
      <c r="AN44" s="4">
        <f t="shared" si="20"/>
        <v>5.8368886601961352</v>
      </c>
      <c r="AO44" s="4">
        <f t="shared" si="20"/>
        <v>5.8398560463652149</v>
      </c>
      <c r="AP44" s="4">
        <f t="shared" si="20"/>
        <v>5.6833880838080981</v>
      </c>
      <c r="AQ44" s="4">
        <f t="shared" si="20"/>
        <v>5.485310608096241</v>
      </c>
      <c r="AR44" s="4">
        <f t="shared" si="20"/>
        <v>6.348290410392651</v>
      </c>
      <c r="AS44" s="4">
        <f t="shared" ref="AS44:AT46" si="21">AJ44/(AJ44+AA44)*100</f>
        <v>5.7509185849324487</v>
      </c>
      <c r="AT44" s="8">
        <f t="shared" si="21"/>
        <v>4.8277562997846983</v>
      </c>
      <c r="AU44" s="4">
        <f>(AC44+T44)/K44*100</f>
        <v>59.29592592342479</v>
      </c>
      <c r="AV44" s="4">
        <f t="shared" ref="AV44:BA46" si="22">(AD44+U44)/L44*100</f>
        <v>62.203575510300759</v>
      </c>
      <c r="AW44" s="4">
        <f t="shared" si="22"/>
        <v>60.699325578800455</v>
      </c>
      <c r="AX44" s="4">
        <f t="shared" si="22"/>
        <v>57.89644923650534</v>
      </c>
      <c r="AY44" s="4">
        <f t="shared" si="22"/>
        <v>61.069383296150782</v>
      </c>
      <c r="AZ44" s="4">
        <f t="shared" si="22"/>
        <v>63.411595044429745</v>
      </c>
      <c r="BA44" s="4">
        <f t="shared" si="22"/>
        <v>59.98942640764318</v>
      </c>
      <c r="BB44" s="4">
        <f t="shared" ref="BB44:BC46" si="23">(AJ44+AA44)/R44*100</f>
        <v>60.792359129024</v>
      </c>
      <c r="BC44" s="8">
        <f t="shared" si="23"/>
        <v>58.965115695700533</v>
      </c>
      <c r="BD44" s="4">
        <f>T44/B44*100</f>
        <v>41.909578596923133</v>
      </c>
      <c r="BE44" s="4">
        <f t="shared" ref="BE44:BJ46" si="24">U44/C44*100</f>
        <v>44.206203298057957</v>
      </c>
      <c r="BF44" s="4">
        <f t="shared" si="24"/>
        <v>43.313284785258979</v>
      </c>
      <c r="BG44" s="4">
        <f t="shared" si="24"/>
        <v>40.650160681388222</v>
      </c>
      <c r="BH44" s="4">
        <f t="shared" si="24"/>
        <v>44.364623532014207</v>
      </c>
      <c r="BI44" s="4">
        <f t="shared" si="24"/>
        <v>44.241824200549068</v>
      </c>
      <c r="BJ44" s="4">
        <f t="shared" si="24"/>
        <v>42.216156987286638</v>
      </c>
      <c r="BK44" s="4">
        <f t="shared" ref="BK44:BL46" si="25">AA44/I44*100</f>
        <v>43.189201777708774</v>
      </c>
      <c r="BL44" s="8">
        <f t="shared" si="25"/>
        <v>41.631179457554083</v>
      </c>
      <c r="BU44" s="6"/>
      <c r="CD44" s="6"/>
      <c r="CM44" s="6"/>
      <c r="CV44" s="6"/>
      <c r="DE44" s="6"/>
      <c r="DN44" s="6"/>
    </row>
    <row r="45" spans="1:118" ht="12.75" customHeight="1">
      <c r="A45" s="16" t="s">
        <v>55</v>
      </c>
      <c r="B45" s="19">
        <v>118564077</v>
      </c>
      <c r="C45" s="14">
        <v>3387704</v>
      </c>
      <c r="D45" s="14">
        <v>2894621</v>
      </c>
      <c r="E45" s="14">
        <v>3640680</v>
      </c>
      <c r="F45" s="14">
        <v>4950328</v>
      </c>
      <c r="G45" s="14">
        <v>2856713</v>
      </c>
      <c r="H45" s="14">
        <v>3466605</v>
      </c>
      <c r="I45" s="14">
        <f t="shared" si="3"/>
        <v>21196651</v>
      </c>
      <c r="J45" s="15">
        <f t="shared" si="4"/>
        <v>97367426</v>
      </c>
      <c r="K45" s="19">
        <v>88151969</v>
      </c>
      <c r="L45" s="14">
        <v>2524198</v>
      </c>
      <c r="M45" s="14">
        <v>2185756</v>
      </c>
      <c r="N45" s="14">
        <v>2703036</v>
      </c>
      <c r="O45" s="14">
        <v>3809144</v>
      </c>
      <c r="P45" s="14">
        <v>2121414</v>
      </c>
      <c r="Q45" s="14">
        <v>2584831</v>
      </c>
      <c r="R45" s="14">
        <f t="shared" si="14"/>
        <v>15928379</v>
      </c>
      <c r="S45" s="15">
        <f t="shared" si="15"/>
        <v>72223590</v>
      </c>
      <c r="T45" s="19">
        <v>49576734</v>
      </c>
      <c r="U45" s="14">
        <v>1454338</v>
      </c>
      <c r="V45" s="14">
        <v>1259394</v>
      </c>
      <c r="W45" s="14">
        <v>1463080</v>
      </c>
      <c r="X45" s="14">
        <v>2166596</v>
      </c>
      <c r="Y45" s="14">
        <v>1219443</v>
      </c>
      <c r="Z45" s="14">
        <v>1463558</v>
      </c>
      <c r="AA45" s="14">
        <f t="shared" si="16"/>
        <v>9026409</v>
      </c>
      <c r="AB45" s="15">
        <f t="shared" si="17"/>
        <v>40550325</v>
      </c>
      <c r="AC45" s="19">
        <v>2732601</v>
      </c>
      <c r="AD45" s="14">
        <v>98970</v>
      </c>
      <c r="AE45" s="14">
        <v>76816</v>
      </c>
      <c r="AF45" s="14">
        <v>81078</v>
      </c>
      <c r="AG45" s="14">
        <v>132213</v>
      </c>
      <c r="AH45" s="14">
        <v>80755</v>
      </c>
      <c r="AI45" s="14">
        <v>121439</v>
      </c>
      <c r="AJ45" s="14">
        <f t="shared" si="18"/>
        <v>591271</v>
      </c>
      <c r="AK45" s="15">
        <f t="shared" si="19"/>
        <v>2141330</v>
      </c>
      <c r="AL45" s="4">
        <f>AC45/(AC45+T45)*100</f>
        <v>5.2239260927327784</v>
      </c>
      <c r="AM45" s="4">
        <f t="shared" si="20"/>
        <v>6.3715631413731213</v>
      </c>
      <c r="AN45" s="4">
        <f t="shared" si="20"/>
        <v>5.7487969705360689</v>
      </c>
      <c r="AO45" s="4">
        <f t="shared" si="20"/>
        <v>5.2506284978609701</v>
      </c>
      <c r="AP45" s="4">
        <f t="shared" si="20"/>
        <v>5.7513695135176519</v>
      </c>
      <c r="AQ45" s="4">
        <f t="shared" si="20"/>
        <v>6.2109770973344061</v>
      </c>
      <c r="AR45" s="4">
        <f t="shared" si="20"/>
        <v>7.6617810633080072</v>
      </c>
      <c r="AS45" s="4">
        <f t="shared" si="21"/>
        <v>6.1477508089268929</v>
      </c>
      <c r="AT45" s="8">
        <f t="shared" si="21"/>
        <v>5.0158046109948184</v>
      </c>
      <c r="AU45" s="4">
        <f>(AC45+T45)/K45*100</f>
        <v>59.339950761621672</v>
      </c>
      <c r="AV45" s="4">
        <f t="shared" si="22"/>
        <v>61.536694031133855</v>
      </c>
      <c r="AW45" s="4">
        <f t="shared" si="22"/>
        <v>61.132624135539373</v>
      </c>
      <c r="AX45" s="4">
        <f t="shared" si="22"/>
        <v>57.126801122885531</v>
      </c>
      <c r="AY45" s="4">
        <f t="shared" si="22"/>
        <v>60.349753120386104</v>
      </c>
      <c r="AZ45" s="4">
        <f t="shared" si="22"/>
        <v>61.289215589224924</v>
      </c>
      <c r="BA45" s="4">
        <f t="shared" si="22"/>
        <v>61.319173284442961</v>
      </c>
      <c r="BB45" s="4">
        <f t="shared" si="23"/>
        <v>60.38078325484345</v>
      </c>
      <c r="BC45" s="8">
        <f t="shared" si="23"/>
        <v>59.110402847601449</v>
      </c>
      <c r="BD45" s="4">
        <f>T45/B45*100</f>
        <v>41.81429591021908</v>
      </c>
      <c r="BE45" s="4">
        <f t="shared" si="24"/>
        <v>42.929901785988385</v>
      </c>
      <c r="BF45" s="4">
        <f t="shared" si="24"/>
        <v>43.508079296046006</v>
      </c>
      <c r="BG45" s="4">
        <f t="shared" si="24"/>
        <v>40.186998033334433</v>
      </c>
      <c r="BH45" s="4">
        <f t="shared" si="24"/>
        <v>43.76671606406687</v>
      </c>
      <c r="BI45" s="4">
        <f t="shared" si="24"/>
        <v>42.686927248204491</v>
      </c>
      <c r="BJ45" s="4">
        <f t="shared" si="24"/>
        <v>42.218770237739804</v>
      </c>
      <c r="BK45" s="4">
        <f t="shared" si="25"/>
        <v>42.584128030413858</v>
      </c>
      <c r="BL45" s="8">
        <f t="shared" si="25"/>
        <v>41.646705336546539</v>
      </c>
      <c r="BU45" s="6"/>
      <c r="CD45" s="6"/>
      <c r="CM45" s="6"/>
      <c r="CV45" s="6"/>
      <c r="DE45" s="6"/>
      <c r="DN45" s="6"/>
    </row>
    <row r="46" spans="1:118" ht="12.75" customHeight="1">
      <c r="A46" s="16" t="s">
        <v>64</v>
      </c>
      <c r="B46" s="19">
        <v>118896009</v>
      </c>
      <c r="C46" s="14">
        <v>3400719</v>
      </c>
      <c r="D46" s="14">
        <v>2903562</v>
      </c>
      <c r="E46" s="14">
        <v>3650023</v>
      </c>
      <c r="F46" s="14">
        <v>4968502</v>
      </c>
      <c r="G46" s="14">
        <v>2867027</v>
      </c>
      <c r="H46" s="14">
        <v>3477048</v>
      </c>
      <c r="I46" s="14">
        <f t="shared" si="3"/>
        <v>21266881</v>
      </c>
      <c r="J46" s="15">
        <f t="shared" si="4"/>
        <v>97629128</v>
      </c>
      <c r="K46" s="19">
        <v>88326076</v>
      </c>
      <c r="L46" s="14">
        <v>2538150</v>
      </c>
      <c r="M46" s="14">
        <v>2195054</v>
      </c>
      <c r="N46" s="14">
        <v>2694137</v>
      </c>
      <c r="O46" s="14">
        <v>3817771</v>
      </c>
      <c r="P46" s="14">
        <v>2135050</v>
      </c>
      <c r="Q46" s="14">
        <v>2581200</v>
      </c>
      <c r="R46" s="14">
        <f t="shared" si="14"/>
        <v>15961362</v>
      </c>
      <c r="S46" s="15">
        <f t="shared" si="15"/>
        <v>72364714</v>
      </c>
      <c r="T46" s="19">
        <v>50243493</v>
      </c>
      <c r="U46" s="14">
        <v>1480173</v>
      </c>
      <c r="V46" s="14">
        <v>1257649</v>
      </c>
      <c r="W46" s="14">
        <v>1467282</v>
      </c>
      <c r="X46" s="14">
        <v>2195827</v>
      </c>
      <c r="Y46" s="14">
        <v>1281911</v>
      </c>
      <c r="Z46" s="14">
        <v>1521590</v>
      </c>
      <c r="AA46" s="14">
        <f t="shared" si="16"/>
        <v>9204432</v>
      </c>
      <c r="AB46" s="15">
        <f t="shared" si="17"/>
        <v>41039061</v>
      </c>
      <c r="AC46" s="19">
        <v>2432291</v>
      </c>
      <c r="AD46" s="14">
        <v>79403</v>
      </c>
      <c r="AE46" s="14">
        <v>66575</v>
      </c>
      <c r="AF46" s="14">
        <v>67787</v>
      </c>
      <c r="AG46" s="14">
        <v>109159</v>
      </c>
      <c r="AH46" s="14">
        <v>78163</v>
      </c>
      <c r="AI46" s="14">
        <v>94414</v>
      </c>
      <c r="AJ46" s="14">
        <f t="shared" si="18"/>
        <v>495501</v>
      </c>
      <c r="AK46" s="15">
        <f t="shared" si="19"/>
        <v>1936790</v>
      </c>
      <c r="AL46" s="4">
        <f>AC46/(AC46+T46)*100</f>
        <v>4.6174747014681357</v>
      </c>
      <c r="AM46" s="4">
        <f t="shared" si="20"/>
        <v>5.0913196920188568</v>
      </c>
      <c r="AN46" s="4">
        <f t="shared" si="20"/>
        <v>5.0274726934415934</v>
      </c>
      <c r="AO46" s="4">
        <f t="shared" si="20"/>
        <v>4.4158927058001947</v>
      </c>
      <c r="AP46" s="4">
        <f t="shared" si="20"/>
        <v>4.735777137041179</v>
      </c>
      <c r="AQ46" s="4">
        <f t="shared" si="20"/>
        <v>5.7469667091643544</v>
      </c>
      <c r="AR46" s="4">
        <f t="shared" si="20"/>
        <v>5.8424360335741738</v>
      </c>
      <c r="AS46" s="4">
        <f t="shared" si="21"/>
        <v>5.1082930160445441</v>
      </c>
      <c r="AT46" s="8">
        <f t="shared" si="21"/>
        <v>4.5066937708807675</v>
      </c>
      <c r="AU46" s="4">
        <f>(AC46+T46)/K46*100</f>
        <v>59.637862775654163</v>
      </c>
      <c r="AV46" s="4">
        <f t="shared" si="22"/>
        <v>61.445383448574752</v>
      </c>
      <c r="AW46" s="4">
        <f t="shared" si="22"/>
        <v>60.327627475223842</v>
      </c>
      <c r="AX46" s="4">
        <f t="shared" si="22"/>
        <v>56.978134371043488</v>
      </c>
      <c r="AY46" s="4">
        <f t="shared" si="22"/>
        <v>60.375177033928964</v>
      </c>
      <c r="AZ46" s="4">
        <f t="shared" si="22"/>
        <v>63.702208379194872</v>
      </c>
      <c r="BA46" s="4">
        <f t="shared" si="22"/>
        <v>62.606694560669453</v>
      </c>
      <c r="BB46" s="4">
        <f t="shared" si="23"/>
        <v>60.771336431063958</v>
      </c>
      <c r="BC46" s="8">
        <f t="shared" si="23"/>
        <v>59.387854417554941</v>
      </c>
      <c r="BD46" s="4">
        <f>T46/B46*100</f>
        <v>42.258351161307694</v>
      </c>
      <c r="BE46" s="4">
        <f t="shared" si="24"/>
        <v>43.525295680119406</v>
      </c>
      <c r="BF46" s="4">
        <f t="shared" si="24"/>
        <v>43.314005349291662</v>
      </c>
      <c r="BG46" s="4">
        <f t="shared" si="24"/>
        <v>40.199253538950302</v>
      </c>
      <c r="BH46" s="4">
        <f t="shared" si="24"/>
        <v>44.194950510234271</v>
      </c>
      <c r="BI46" s="4">
        <f t="shared" si="24"/>
        <v>44.712205361163321</v>
      </c>
      <c r="BJ46" s="4">
        <f t="shared" si="24"/>
        <v>43.760971950919284</v>
      </c>
      <c r="BK46" s="4">
        <f t="shared" si="25"/>
        <v>43.280592015350067</v>
      </c>
      <c r="BL46" s="8">
        <f t="shared" si="25"/>
        <v>42.03567300119694</v>
      </c>
      <c r="BU46" s="6"/>
      <c r="CD46" s="6"/>
      <c r="CM46" s="6"/>
      <c r="CV46" s="6"/>
      <c r="DE46" s="6"/>
      <c r="DN46" s="6"/>
    </row>
    <row r="47" spans="1:118">
      <c r="I47" s="14"/>
      <c r="J47" s="15"/>
      <c r="R47" s="14"/>
      <c r="S47" s="15"/>
      <c r="AA47" s="14"/>
      <c r="AB47" s="15"/>
      <c r="AJ47" s="14"/>
      <c r="AK47" s="15"/>
      <c r="AL47" s="4"/>
      <c r="AM47" s="4"/>
      <c r="AN47" s="4"/>
      <c r="AO47" s="4"/>
      <c r="AP47" s="4"/>
      <c r="AQ47" s="4"/>
      <c r="AR47" s="4"/>
      <c r="AS47" s="4"/>
      <c r="AT47" s="8"/>
      <c r="AU47" s="4"/>
      <c r="AV47" s="4"/>
      <c r="AW47" s="4"/>
      <c r="AX47" s="4"/>
      <c r="AY47" s="4"/>
      <c r="AZ47" s="4"/>
      <c r="BA47" s="4"/>
      <c r="BB47" s="4"/>
      <c r="BC47" s="8"/>
      <c r="BD47" s="4"/>
      <c r="BE47" s="4"/>
      <c r="BF47" s="4"/>
      <c r="BG47" s="4"/>
      <c r="BH47" s="4"/>
      <c r="BI47" s="4"/>
      <c r="BJ47" s="4"/>
      <c r="BK47" s="4"/>
      <c r="BL47" s="8"/>
      <c r="BU47" s="6"/>
      <c r="CD47" s="6"/>
      <c r="CM47" s="6"/>
      <c r="CV47" s="6"/>
      <c r="DE47" s="6"/>
      <c r="DN47" s="6"/>
    </row>
    <row r="48" spans="1:118">
      <c r="A48" s="10" t="s">
        <v>12</v>
      </c>
      <c r="I48" s="14"/>
      <c r="J48" s="15"/>
      <c r="R48" s="14"/>
      <c r="S48" s="15"/>
      <c r="AA48" s="14"/>
      <c r="AB48" s="15"/>
      <c r="AJ48" s="14"/>
      <c r="AK48" s="15"/>
      <c r="AL48" s="4"/>
      <c r="AM48" s="4"/>
      <c r="AN48" s="4"/>
      <c r="AO48" s="4"/>
      <c r="AP48" s="4"/>
      <c r="AQ48" s="4"/>
      <c r="AR48" s="4"/>
      <c r="AS48" s="4"/>
      <c r="AT48" s="8"/>
      <c r="AU48" s="4"/>
      <c r="AV48" s="4"/>
      <c r="AW48" s="4"/>
      <c r="AX48" s="4"/>
      <c r="AY48" s="4"/>
      <c r="AZ48" s="4"/>
      <c r="BA48" s="4"/>
      <c r="BB48" s="4"/>
      <c r="BC48" s="8"/>
      <c r="BD48" s="4"/>
      <c r="BE48" s="4"/>
      <c r="BF48" s="4"/>
      <c r="BG48" s="4"/>
      <c r="BH48" s="4"/>
      <c r="BI48" s="4"/>
      <c r="BJ48" s="4"/>
      <c r="BK48" s="4"/>
      <c r="BL48" s="8"/>
      <c r="BU48" s="6"/>
      <c r="CD48" s="6"/>
      <c r="CM48" s="6"/>
      <c r="CV48" s="6"/>
      <c r="DE48" s="6"/>
      <c r="DN48" s="6"/>
    </row>
    <row r="49" spans="1:118">
      <c r="A49" s="13" t="s">
        <v>10</v>
      </c>
      <c r="I49" s="14"/>
      <c r="J49" s="15"/>
      <c r="R49" s="14"/>
      <c r="S49" s="15"/>
      <c r="AA49" s="14"/>
      <c r="AB49" s="15"/>
      <c r="AJ49" s="14"/>
      <c r="AK49" s="15"/>
      <c r="AL49" s="4"/>
      <c r="AM49" s="4"/>
      <c r="AN49" s="4"/>
      <c r="AO49" s="4"/>
      <c r="AP49" s="4"/>
      <c r="AQ49" s="4"/>
      <c r="AR49" s="4"/>
      <c r="AS49" s="4"/>
      <c r="AT49" s="8"/>
      <c r="AU49" s="4"/>
      <c r="AV49" s="4"/>
      <c r="AW49" s="4"/>
      <c r="AX49" s="4"/>
      <c r="AY49" s="4"/>
      <c r="AZ49" s="4"/>
      <c r="BA49" s="4"/>
      <c r="BB49" s="4"/>
      <c r="BC49" s="8"/>
      <c r="BD49" s="4"/>
      <c r="BE49" s="4"/>
      <c r="BF49" s="4"/>
      <c r="BG49" s="4"/>
      <c r="BH49" s="4"/>
      <c r="BI49" s="4"/>
      <c r="BJ49" s="4"/>
      <c r="BK49" s="4"/>
      <c r="BL49" s="8"/>
      <c r="BU49" s="6"/>
      <c r="CD49" s="6"/>
      <c r="CM49" s="6"/>
      <c r="CV49" s="6"/>
      <c r="DE49" s="6"/>
      <c r="DN49" s="6"/>
    </row>
    <row r="50" spans="1:118">
      <c r="A50" s="17">
        <v>2005</v>
      </c>
      <c r="B50" s="3">
        <f>AVERAGE(B5:B8)</f>
        <v>103946365.5</v>
      </c>
      <c r="C50" s="3">
        <f t="shared" ref="C50:AI50" si="26">AVERAGE(C5:C8)</f>
        <v>2822034.25</v>
      </c>
      <c r="D50" s="3">
        <f t="shared" si="26"/>
        <v>2515262.5</v>
      </c>
      <c r="E50" s="3">
        <f t="shared" si="26"/>
        <v>3256040.25</v>
      </c>
      <c r="F50" s="3">
        <f t="shared" si="26"/>
        <v>4220759.25</v>
      </c>
      <c r="G50" s="3">
        <f t="shared" si="26"/>
        <v>2412576.5</v>
      </c>
      <c r="H50" s="3">
        <f t="shared" si="26"/>
        <v>3036115.5</v>
      </c>
      <c r="I50" s="14">
        <f t="shared" si="3"/>
        <v>18262788.25</v>
      </c>
      <c r="J50" s="15">
        <f t="shared" si="4"/>
        <v>85683577.25</v>
      </c>
      <c r="K50" s="3">
        <f t="shared" si="26"/>
        <v>73736563.75</v>
      </c>
      <c r="L50" s="3">
        <f t="shared" si="26"/>
        <v>2050673</v>
      </c>
      <c r="M50" s="3">
        <f t="shared" si="26"/>
        <v>1800374.5</v>
      </c>
      <c r="N50" s="3">
        <f t="shared" si="26"/>
        <v>2374203</v>
      </c>
      <c r="O50" s="3">
        <f t="shared" si="26"/>
        <v>3092536.25</v>
      </c>
      <c r="P50" s="3">
        <f t="shared" si="26"/>
        <v>1736625.75</v>
      </c>
      <c r="Q50" s="3">
        <f t="shared" si="26"/>
        <v>2193961.5</v>
      </c>
      <c r="R50" s="14">
        <f t="shared" ref="R50:R55" si="27">SUM(L50:Q50)</f>
        <v>13248374</v>
      </c>
      <c r="S50" s="15">
        <f t="shared" ref="S50:S55" si="28">K50-R50</f>
        <v>60488189.75</v>
      </c>
      <c r="T50" s="3">
        <f t="shared" si="26"/>
        <v>41171111.75</v>
      </c>
      <c r="U50" s="3">
        <f t="shared" si="26"/>
        <v>1150608.5</v>
      </c>
      <c r="V50" s="3">
        <f t="shared" si="26"/>
        <v>954664.5</v>
      </c>
      <c r="W50" s="3">
        <f t="shared" si="26"/>
        <v>1284176.25</v>
      </c>
      <c r="X50" s="3">
        <f t="shared" si="26"/>
        <v>1799078.75</v>
      </c>
      <c r="Y50" s="3">
        <f t="shared" si="26"/>
        <v>955907</v>
      </c>
      <c r="Z50" s="3">
        <f t="shared" si="26"/>
        <v>1239811.5</v>
      </c>
      <c r="AA50" s="14">
        <f t="shared" ref="AA50:AA55" si="29">SUM(U50:Z50)</f>
        <v>7384246.5</v>
      </c>
      <c r="AB50" s="15">
        <f t="shared" ref="AB50:AB55" si="30">T50-AA50</f>
        <v>33786865.25</v>
      </c>
      <c r="AC50" s="3">
        <f t="shared" si="26"/>
        <v>1527053.25</v>
      </c>
      <c r="AD50" s="3">
        <f t="shared" si="26"/>
        <v>16814.75</v>
      </c>
      <c r="AE50" s="3">
        <f t="shared" si="26"/>
        <v>45142.5</v>
      </c>
      <c r="AF50" s="3">
        <f t="shared" si="26"/>
        <v>33156.25</v>
      </c>
      <c r="AG50" s="3">
        <f t="shared" si="26"/>
        <v>97566.5</v>
      </c>
      <c r="AH50" s="3">
        <f t="shared" si="26"/>
        <v>35150.5</v>
      </c>
      <c r="AI50" s="3">
        <f t="shared" si="26"/>
        <v>54473.75</v>
      </c>
      <c r="AJ50" s="14">
        <f t="shared" ref="AJ50:AJ55" si="31">SUM(AD50:AI50)</f>
        <v>282304.25</v>
      </c>
      <c r="AK50" s="15">
        <f t="shared" ref="AK50:AK55" si="32">AC50-AJ50</f>
        <v>1244749</v>
      </c>
      <c r="AL50" s="4">
        <f t="shared" si="11"/>
        <v>3.5763908121110126</v>
      </c>
      <c r="AM50" s="4">
        <f t="shared" si="11"/>
        <v>1.4403302315591198</v>
      </c>
      <c r="AN50" s="4">
        <f t="shared" si="11"/>
        <v>4.5151214184337576</v>
      </c>
      <c r="AO50" s="4">
        <f t="shared" si="11"/>
        <v>2.5169234039242183</v>
      </c>
      <c r="AP50" s="4">
        <f t="shared" si="11"/>
        <v>5.1441617772221768</v>
      </c>
      <c r="AQ50" s="4">
        <f t="shared" si="11"/>
        <v>3.5467669635717405</v>
      </c>
      <c r="AR50" s="4">
        <f t="shared" si="11"/>
        <v>4.2087901411222912</v>
      </c>
      <c r="AS50" s="4">
        <f t="shared" si="11"/>
        <v>3.6822850223746317</v>
      </c>
      <c r="AT50" s="8">
        <f t="shared" si="11"/>
        <v>3.553216220973888</v>
      </c>
      <c r="AU50" s="4">
        <f t="shared" si="12"/>
        <v>57.906366703994941</v>
      </c>
      <c r="AV50" s="4">
        <f t="shared" si="12"/>
        <v>56.928786305764014</v>
      </c>
      <c r="AW50" s="4">
        <f t="shared" si="12"/>
        <v>55.533279326051336</v>
      </c>
      <c r="AX50" s="4">
        <f t="shared" si="12"/>
        <v>55.485251261160059</v>
      </c>
      <c r="AY50" s="4">
        <f t="shared" si="12"/>
        <v>61.329766142595744</v>
      </c>
      <c r="AZ50" s="4">
        <f t="shared" si="12"/>
        <v>57.067995220040935</v>
      </c>
      <c r="BA50" s="4">
        <f t="shared" si="12"/>
        <v>58.993070297724003</v>
      </c>
      <c r="BB50" s="4">
        <f t="shared" si="12"/>
        <v>57.867861746656615</v>
      </c>
      <c r="BC50" s="8">
        <f t="shared" si="12"/>
        <v>57.914800219327113</v>
      </c>
      <c r="BD50" s="4">
        <f t="shared" si="13"/>
        <v>39.60803396247654</v>
      </c>
      <c r="BE50" s="4">
        <f t="shared" si="13"/>
        <v>40.772308131979621</v>
      </c>
      <c r="BF50" s="4">
        <f t="shared" si="13"/>
        <v>37.95486554584263</v>
      </c>
      <c r="BG50" s="4">
        <f t="shared" si="13"/>
        <v>39.439814971574755</v>
      </c>
      <c r="BH50" s="4">
        <f t="shared" si="13"/>
        <v>42.624528987290617</v>
      </c>
      <c r="BI50" s="4">
        <f t="shared" si="13"/>
        <v>39.621831680777788</v>
      </c>
      <c r="BJ50" s="4">
        <f t="shared" si="13"/>
        <v>40.835452406207864</v>
      </c>
      <c r="BK50" s="4">
        <f t="shared" si="13"/>
        <v>40.433291997458277</v>
      </c>
      <c r="BL50" s="8">
        <f t="shared" si="13"/>
        <v>39.432136629192847</v>
      </c>
      <c r="BM50" s="3">
        <v>9028898.5299999993</v>
      </c>
      <c r="BN50" s="3">
        <v>298035.755</v>
      </c>
      <c r="BO50" s="3">
        <v>291837.98</v>
      </c>
      <c r="BP50" s="3">
        <v>262984.67700000003</v>
      </c>
      <c r="BQ50" s="3">
        <v>619800.97400000005</v>
      </c>
      <c r="BR50" s="3">
        <v>238242.55900000001</v>
      </c>
      <c r="BS50" s="3">
        <v>297696.77299999999</v>
      </c>
      <c r="BT50" s="14">
        <f>SUM(BN50:BS50)</f>
        <v>2008598.7179999999</v>
      </c>
      <c r="BU50" s="15">
        <f>BM50-BT50</f>
        <v>7020299.811999999</v>
      </c>
      <c r="BV50" s="3">
        <f t="shared" ref="BV50:BV55" si="33">BM50/B50*1000000</f>
        <v>86861.12772264269</v>
      </c>
      <c r="BW50" s="3">
        <f t="shared" ref="BW50:CD55" si="34">BN50/C50*1000000</f>
        <v>105610.25437589923</v>
      </c>
      <c r="BX50" s="3">
        <f t="shared" si="34"/>
        <v>116026.84809239591</v>
      </c>
      <c r="BY50" s="3">
        <f t="shared" si="34"/>
        <v>80768.251252422328</v>
      </c>
      <c r="BZ50" s="3">
        <f t="shared" si="34"/>
        <v>146845.8486467808</v>
      </c>
      <c r="CA50" s="3">
        <f t="shared" si="34"/>
        <v>98750.260976180449</v>
      </c>
      <c r="CB50" s="3">
        <f t="shared" si="34"/>
        <v>98051.860345892637</v>
      </c>
      <c r="CC50" s="3">
        <f t="shared" si="34"/>
        <v>109983.13568028146</v>
      </c>
      <c r="CD50" s="7">
        <f t="shared" si="34"/>
        <v>81932.851513852947</v>
      </c>
      <c r="CE50" s="3">
        <f t="shared" ref="CE50:CE55" si="35">BM50/T50*1000000</f>
        <v>219301.79065422007</v>
      </c>
      <c r="CF50" s="3">
        <f t="shared" ref="CF50:CM55" si="36">BN50/U50*1000000</f>
        <v>259024.46835739524</v>
      </c>
      <c r="CG50" s="3">
        <f t="shared" si="36"/>
        <v>305696.90189590165</v>
      </c>
      <c r="CH50" s="3">
        <f t="shared" si="36"/>
        <v>204788.61604861484</v>
      </c>
      <c r="CI50" s="3">
        <f t="shared" si="36"/>
        <v>344510.19667704927</v>
      </c>
      <c r="CJ50" s="3">
        <f t="shared" si="36"/>
        <v>249231.94306559113</v>
      </c>
      <c r="CK50" s="3">
        <f t="shared" si="36"/>
        <v>240114.54402544259</v>
      </c>
      <c r="CL50" s="3">
        <f t="shared" si="36"/>
        <v>272011.33087851276</v>
      </c>
      <c r="CM50" s="7">
        <f t="shared" si="36"/>
        <v>207781.92235516728</v>
      </c>
      <c r="CN50" s="3">
        <v>10870105.27</v>
      </c>
      <c r="CO50" s="3">
        <v>338789.46</v>
      </c>
      <c r="CP50" s="3">
        <v>346050.54300000001</v>
      </c>
      <c r="CQ50" s="3">
        <v>305203.72899999999</v>
      </c>
      <c r="CR50" s="3">
        <v>720545.245</v>
      </c>
      <c r="CS50" s="3">
        <v>288754.06099999999</v>
      </c>
      <c r="CT50" s="3">
        <v>356651.11</v>
      </c>
      <c r="CU50" s="14">
        <f t="shared" ref="CU50:CU55" si="37">SUM(CO50:CT50)</f>
        <v>2355994.148</v>
      </c>
      <c r="CV50" s="15">
        <f t="shared" ref="CV50:CV55" si="38">CN50-CU50</f>
        <v>8514111.1219999995</v>
      </c>
      <c r="CW50" s="3">
        <f t="shared" ref="CW50:CW55" si="39">CN50/B50*1000000</f>
        <v>104574.17359147588</v>
      </c>
      <c r="CX50" s="3">
        <f t="shared" ref="CX50:DE55" si="40">CO50/C50*1000000</f>
        <v>120051.50539898657</v>
      </c>
      <c r="CY50" s="3">
        <f t="shared" si="40"/>
        <v>137580.28953240468</v>
      </c>
      <c r="CZ50" s="3">
        <f t="shared" si="40"/>
        <v>93734.630276760232</v>
      </c>
      <c r="DA50" s="3">
        <f t="shared" si="40"/>
        <v>170714.60425040827</v>
      </c>
      <c r="DB50" s="3">
        <f t="shared" si="40"/>
        <v>119687.00723065154</v>
      </c>
      <c r="DC50" s="3">
        <f t="shared" si="40"/>
        <v>117469.54620138792</v>
      </c>
      <c r="DD50" s="3">
        <f t="shared" si="40"/>
        <v>129005.17247140508</v>
      </c>
      <c r="DE50" s="7">
        <f t="shared" si="40"/>
        <v>99366.896145783874</v>
      </c>
      <c r="DF50" s="3">
        <f t="shared" ref="DF50:DF55" si="41">CN50/T50*1000000</f>
        <v>264022.6315967773</v>
      </c>
      <c r="DG50" s="3">
        <f t="shared" ref="DG50:DN55" si="42">CO50/U50*1000000</f>
        <v>294443.73129522341</v>
      </c>
      <c r="DH50" s="3">
        <f t="shared" si="42"/>
        <v>362483.93336088228</v>
      </c>
      <c r="DI50" s="3">
        <f t="shared" si="42"/>
        <v>237664.98484923702</v>
      </c>
      <c r="DJ50" s="3">
        <f t="shared" si="42"/>
        <v>400507.89605513378</v>
      </c>
      <c r="DK50" s="3">
        <f t="shared" si="42"/>
        <v>302073.3826617024</v>
      </c>
      <c r="DL50" s="3">
        <f t="shared" si="42"/>
        <v>287665.59271308576</v>
      </c>
      <c r="DM50" s="3">
        <f t="shared" si="42"/>
        <v>319056.81209314993</v>
      </c>
      <c r="DN50" s="7">
        <f t="shared" si="42"/>
        <v>251994.70442141715</v>
      </c>
    </row>
    <row r="51" spans="1:118">
      <c r="A51" s="17">
        <v>2006</v>
      </c>
      <c r="B51" s="3">
        <f>AVERAGE(B9:B12)</f>
        <v>104857167.25</v>
      </c>
      <c r="C51" s="3">
        <f t="shared" ref="C51:AI51" si="43">AVERAGE(C9:C12)</f>
        <v>2908029.75</v>
      </c>
      <c r="D51" s="3">
        <f t="shared" si="43"/>
        <v>2544993</v>
      </c>
      <c r="E51" s="3">
        <f t="shared" si="43"/>
        <v>3292334.75</v>
      </c>
      <c r="F51" s="3">
        <f t="shared" si="43"/>
        <v>4279772.75</v>
      </c>
      <c r="G51" s="3">
        <f t="shared" si="43"/>
        <v>2438594.25</v>
      </c>
      <c r="H51" s="3">
        <f t="shared" si="43"/>
        <v>3076209.75</v>
      </c>
      <c r="I51" s="14">
        <f t="shared" si="3"/>
        <v>18539934.25</v>
      </c>
      <c r="J51" s="15">
        <f t="shared" si="4"/>
        <v>86317233</v>
      </c>
      <c r="K51" s="3">
        <f t="shared" si="43"/>
        <v>74736505.75</v>
      </c>
      <c r="L51" s="3">
        <f t="shared" si="43"/>
        <v>2133147.5</v>
      </c>
      <c r="M51" s="3">
        <f t="shared" si="43"/>
        <v>1827284.75</v>
      </c>
      <c r="N51" s="3">
        <f t="shared" si="43"/>
        <v>2409858.25</v>
      </c>
      <c r="O51" s="3">
        <f t="shared" si="43"/>
        <v>3169451.75</v>
      </c>
      <c r="P51" s="3">
        <f t="shared" si="43"/>
        <v>1750275.75</v>
      </c>
      <c r="Q51" s="3">
        <f t="shared" si="43"/>
        <v>2230308</v>
      </c>
      <c r="R51" s="14">
        <f t="shared" si="27"/>
        <v>13520326</v>
      </c>
      <c r="S51" s="15">
        <f t="shared" si="28"/>
        <v>61216179.75</v>
      </c>
      <c r="T51" s="3">
        <f t="shared" si="43"/>
        <v>42342258.5</v>
      </c>
      <c r="U51" s="3">
        <f t="shared" si="43"/>
        <v>1218923</v>
      </c>
      <c r="V51" s="3">
        <f t="shared" si="43"/>
        <v>1007561.75</v>
      </c>
      <c r="W51" s="3">
        <f t="shared" si="43"/>
        <v>1344962.75</v>
      </c>
      <c r="X51" s="3">
        <f t="shared" si="43"/>
        <v>1873416.25</v>
      </c>
      <c r="Y51" s="3">
        <f t="shared" si="43"/>
        <v>974575.5</v>
      </c>
      <c r="Z51" s="3">
        <f t="shared" si="43"/>
        <v>1288270.5</v>
      </c>
      <c r="AA51" s="14">
        <f t="shared" si="29"/>
        <v>7707709.75</v>
      </c>
      <c r="AB51" s="15">
        <f t="shared" si="30"/>
        <v>34634548.75</v>
      </c>
      <c r="AC51" s="3">
        <f t="shared" si="43"/>
        <v>1573012.75</v>
      </c>
      <c r="AD51" s="3">
        <f t="shared" si="43"/>
        <v>22109</v>
      </c>
      <c r="AE51" s="3">
        <f t="shared" si="43"/>
        <v>57136.75</v>
      </c>
      <c r="AF51" s="3">
        <f t="shared" si="43"/>
        <v>39662.25</v>
      </c>
      <c r="AG51" s="3">
        <f t="shared" si="43"/>
        <v>98670.5</v>
      </c>
      <c r="AH51" s="3">
        <f t="shared" si="43"/>
        <v>33248.5</v>
      </c>
      <c r="AI51" s="3">
        <f t="shared" si="43"/>
        <v>61614.75</v>
      </c>
      <c r="AJ51" s="14">
        <f t="shared" si="31"/>
        <v>312441.75</v>
      </c>
      <c r="AK51" s="15">
        <f t="shared" si="32"/>
        <v>1260571</v>
      </c>
      <c r="AL51" s="4">
        <f t="shared" si="11"/>
        <v>3.5819265262992084</v>
      </c>
      <c r="AM51" s="4">
        <f t="shared" si="11"/>
        <v>1.7815012022252448</v>
      </c>
      <c r="AN51" s="4">
        <f t="shared" si="11"/>
        <v>5.3664722923907568</v>
      </c>
      <c r="AO51" s="4">
        <f t="shared" si="11"/>
        <v>2.8644759411392977</v>
      </c>
      <c r="AP51" s="4">
        <f t="shared" si="11"/>
        <v>5.0033549487617623</v>
      </c>
      <c r="AQ51" s="4">
        <f t="shared" si="11"/>
        <v>3.299038324151836</v>
      </c>
      <c r="AR51" s="4">
        <f t="shared" si="11"/>
        <v>4.5644435332558828</v>
      </c>
      <c r="AS51" s="4">
        <f t="shared" si="11"/>
        <v>3.89570882794421</v>
      </c>
      <c r="AT51" s="8">
        <f t="shared" si="11"/>
        <v>3.5118172296945742</v>
      </c>
      <c r="AU51" s="4">
        <f t="shared" si="12"/>
        <v>58.760134434034605</v>
      </c>
      <c r="AV51" s="4">
        <f t="shared" si="12"/>
        <v>58.178442887798433</v>
      </c>
      <c r="AW51" s="4">
        <f t="shared" si="12"/>
        <v>58.26669871786541</v>
      </c>
      <c r="AX51" s="4">
        <f t="shared" si="12"/>
        <v>57.45669895729344</v>
      </c>
      <c r="AY51" s="4">
        <f t="shared" si="12"/>
        <v>62.221699699324972</v>
      </c>
      <c r="AZ51" s="4">
        <f t="shared" si="12"/>
        <v>57.580869757236819</v>
      </c>
      <c r="BA51" s="4">
        <f t="shared" si="12"/>
        <v>60.524611398963735</v>
      </c>
      <c r="BB51" s="4">
        <f t="shared" si="12"/>
        <v>59.319216859120118</v>
      </c>
      <c r="BC51" s="8">
        <f t="shared" si="12"/>
        <v>58.636654388744347</v>
      </c>
      <c r="BD51" s="4">
        <f t="shared" si="13"/>
        <v>40.380891083055651</v>
      </c>
      <c r="BE51" s="4">
        <f t="shared" si="13"/>
        <v>41.915767883736407</v>
      </c>
      <c r="BF51" s="4">
        <f t="shared" si="13"/>
        <v>39.58996154409855</v>
      </c>
      <c r="BG51" s="4">
        <f t="shared" si="13"/>
        <v>40.851336578092493</v>
      </c>
      <c r="BH51" s="4">
        <f t="shared" si="13"/>
        <v>43.773731911349735</v>
      </c>
      <c r="BI51" s="4">
        <f t="shared" si="13"/>
        <v>39.964643564627451</v>
      </c>
      <c r="BJ51" s="4">
        <f t="shared" si="13"/>
        <v>41.878499995001967</v>
      </c>
      <c r="BK51" s="4">
        <f t="shared" si="13"/>
        <v>41.573554933184298</v>
      </c>
      <c r="BL51" s="8">
        <f t="shared" si="13"/>
        <v>40.124720807489275</v>
      </c>
      <c r="BM51" s="3">
        <v>10120002.628</v>
      </c>
      <c r="BN51" s="3">
        <v>334570.11700000003</v>
      </c>
      <c r="BO51" s="3">
        <v>323794.84000000003</v>
      </c>
      <c r="BP51" s="3">
        <v>297709.10200000001</v>
      </c>
      <c r="BQ51" s="3">
        <v>708358.49800000002</v>
      </c>
      <c r="BR51" s="3">
        <v>278892.33</v>
      </c>
      <c r="BS51" s="3">
        <v>329037.522</v>
      </c>
      <c r="BT51" s="14">
        <f t="shared" ref="BT51:BT59" si="44">SUM(BN51:BS51)</f>
        <v>2272362.409</v>
      </c>
      <c r="BU51" s="15">
        <f t="shared" ref="BU51:BU59" si="45">BM51-BT51</f>
        <v>7847640.2190000005</v>
      </c>
      <c r="BV51" s="3">
        <f t="shared" si="33"/>
        <v>96512.264191458991</v>
      </c>
      <c r="BW51" s="3">
        <f t="shared" si="34"/>
        <v>115050.4450650823</v>
      </c>
      <c r="BX51" s="3">
        <f t="shared" si="34"/>
        <v>127228.18491052826</v>
      </c>
      <c r="BY51" s="3">
        <f t="shared" si="34"/>
        <v>90424.918669038743</v>
      </c>
      <c r="BZ51" s="3">
        <f t="shared" si="34"/>
        <v>165513.11001267532</v>
      </c>
      <c r="CA51" s="3">
        <f t="shared" si="34"/>
        <v>114366.02460618448</v>
      </c>
      <c r="CB51" s="3">
        <f t="shared" si="34"/>
        <v>106961.99178225738</v>
      </c>
      <c r="CC51" s="3">
        <f t="shared" si="34"/>
        <v>122565.82889445791</v>
      </c>
      <c r="CD51" s="7">
        <f t="shared" si="34"/>
        <v>90916.262561382158</v>
      </c>
      <c r="CE51" s="3">
        <f t="shared" si="35"/>
        <v>239004.79063959236</v>
      </c>
      <c r="CF51" s="3">
        <f t="shared" si="36"/>
        <v>274480.10825950454</v>
      </c>
      <c r="CG51" s="3">
        <f t="shared" si="36"/>
        <v>321364.76002587436</v>
      </c>
      <c r="CH51" s="3">
        <f t="shared" si="36"/>
        <v>221351.18760724043</v>
      </c>
      <c r="CI51" s="3">
        <f t="shared" si="36"/>
        <v>378110.57633347635</v>
      </c>
      <c r="CJ51" s="3">
        <f t="shared" si="36"/>
        <v>286168.00853294588</v>
      </c>
      <c r="CK51" s="3">
        <f t="shared" si="36"/>
        <v>255410.27447263597</v>
      </c>
      <c r="CL51" s="3">
        <f t="shared" si="36"/>
        <v>294816.81105077942</v>
      </c>
      <c r="CM51" s="7">
        <f t="shared" si="36"/>
        <v>226584.16241095102</v>
      </c>
      <c r="CN51" s="3">
        <v>11410946.02</v>
      </c>
      <c r="CO51" s="3">
        <v>359606.33</v>
      </c>
      <c r="CP51" s="3">
        <v>362581.147</v>
      </c>
      <c r="CQ51" s="3">
        <v>328518.11800000002</v>
      </c>
      <c r="CR51" s="3">
        <v>775297.152</v>
      </c>
      <c r="CS51" s="3">
        <v>310843.94699999999</v>
      </c>
      <c r="CT51" s="3">
        <v>363221.07900000003</v>
      </c>
      <c r="CU51" s="14">
        <f t="shared" si="37"/>
        <v>2500067.773</v>
      </c>
      <c r="CV51" s="15">
        <f t="shared" si="38"/>
        <v>8910878.2469999995</v>
      </c>
      <c r="CW51" s="3">
        <f t="shared" si="39"/>
        <v>108823.71056996105</v>
      </c>
      <c r="CX51" s="3">
        <f t="shared" si="40"/>
        <v>123659.78374189604</v>
      </c>
      <c r="CY51" s="3">
        <f t="shared" si="40"/>
        <v>142468.4260428221</v>
      </c>
      <c r="CZ51" s="3">
        <f t="shared" si="40"/>
        <v>99782.720453927104</v>
      </c>
      <c r="DA51" s="3">
        <f t="shared" si="40"/>
        <v>181153.81289812643</v>
      </c>
      <c r="DB51" s="3">
        <f t="shared" si="40"/>
        <v>127468.49829568819</v>
      </c>
      <c r="DC51" s="3">
        <f t="shared" si="40"/>
        <v>118074.22396993573</v>
      </c>
      <c r="DD51" s="3">
        <f t="shared" si="40"/>
        <v>134847.71516921642</v>
      </c>
      <c r="DE51" s="7">
        <f t="shared" si="40"/>
        <v>103234.05810517582</v>
      </c>
      <c r="DF51" s="3">
        <f t="shared" si="41"/>
        <v>269493.08856541041</v>
      </c>
      <c r="DG51" s="3">
        <f t="shared" si="42"/>
        <v>295019.72643062769</v>
      </c>
      <c r="DH51" s="3">
        <f t="shared" si="42"/>
        <v>359859.97582778422</v>
      </c>
      <c r="DI51" s="3">
        <f t="shared" si="42"/>
        <v>244258.15361800915</v>
      </c>
      <c r="DJ51" s="3">
        <f t="shared" si="42"/>
        <v>413841.37241256447</v>
      </c>
      <c r="DK51" s="3">
        <f t="shared" si="42"/>
        <v>318953.17191946646</v>
      </c>
      <c r="DL51" s="3">
        <f t="shared" si="42"/>
        <v>281944.73055154178</v>
      </c>
      <c r="DM51" s="3">
        <f t="shared" si="42"/>
        <v>324359.35629257443</v>
      </c>
      <c r="DN51" s="7">
        <f t="shared" si="42"/>
        <v>257282.93188748413</v>
      </c>
    </row>
    <row r="52" spans="1:118">
      <c r="A52" s="17">
        <v>2007</v>
      </c>
      <c r="B52" s="3">
        <f>AVERAGE(B13:B16)</f>
        <v>105791140.75</v>
      </c>
      <c r="C52" s="3">
        <f t="shared" ref="C52:AI52" si="46">AVERAGE(C13:C16)</f>
        <v>2993611.25</v>
      </c>
      <c r="D52" s="3">
        <f t="shared" si="46"/>
        <v>2573969.25</v>
      </c>
      <c r="E52" s="3">
        <f t="shared" si="46"/>
        <v>3326844.75</v>
      </c>
      <c r="F52" s="3">
        <f t="shared" si="46"/>
        <v>4337146.5</v>
      </c>
      <c r="G52" s="3">
        <f t="shared" si="46"/>
        <v>2463734.25</v>
      </c>
      <c r="H52" s="3">
        <f t="shared" si="46"/>
        <v>3116085.75</v>
      </c>
      <c r="I52" s="14">
        <f t="shared" si="3"/>
        <v>18811391.75</v>
      </c>
      <c r="J52" s="15">
        <f t="shared" si="4"/>
        <v>86979749</v>
      </c>
      <c r="K52" s="3">
        <f t="shared" si="46"/>
        <v>75997685.25</v>
      </c>
      <c r="L52" s="3">
        <f t="shared" si="46"/>
        <v>2211976</v>
      </c>
      <c r="M52" s="3">
        <f t="shared" si="46"/>
        <v>1878972.75</v>
      </c>
      <c r="N52" s="3">
        <f t="shared" si="46"/>
        <v>2442874.5</v>
      </c>
      <c r="O52" s="3">
        <f t="shared" si="46"/>
        <v>3215296</v>
      </c>
      <c r="P52" s="3">
        <f t="shared" si="46"/>
        <v>1779339.5</v>
      </c>
      <c r="Q52" s="3">
        <f t="shared" si="46"/>
        <v>2272012.75</v>
      </c>
      <c r="R52" s="14">
        <f t="shared" si="27"/>
        <v>13800471.5</v>
      </c>
      <c r="S52" s="15">
        <f t="shared" si="28"/>
        <v>62197213.75</v>
      </c>
      <c r="T52" s="3">
        <f t="shared" si="46"/>
        <v>43057322.75</v>
      </c>
      <c r="U52" s="3">
        <f t="shared" si="46"/>
        <v>1260919.75</v>
      </c>
      <c r="V52" s="3">
        <f t="shared" si="46"/>
        <v>1045648.5</v>
      </c>
      <c r="W52" s="3">
        <f t="shared" si="46"/>
        <v>1374634</v>
      </c>
      <c r="X52" s="3">
        <f t="shared" si="46"/>
        <v>1920926</v>
      </c>
      <c r="Y52" s="3">
        <f t="shared" si="46"/>
        <v>975794.25</v>
      </c>
      <c r="Z52" s="3">
        <f t="shared" si="46"/>
        <v>1312534.25</v>
      </c>
      <c r="AA52" s="14">
        <f t="shared" si="29"/>
        <v>7890456.75</v>
      </c>
      <c r="AB52" s="15">
        <f t="shared" si="30"/>
        <v>35166866</v>
      </c>
      <c r="AC52" s="3">
        <f t="shared" si="46"/>
        <v>1654985</v>
      </c>
      <c r="AD52" s="3">
        <f t="shared" si="46"/>
        <v>25896.5</v>
      </c>
      <c r="AE52" s="3">
        <f t="shared" si="46"/>
        <v>58247</v>
      </c>
      <c r="AF52" s="3">
        <f t="shared" si="46"/>
        <v>47381.75</v>
      </c>
      <c r="AG52" s="3">
        <f t="shared" si="46"/>
        <v>91701.5</v>
      </c>
      <c r="AH52" s="3">
        <f t="shared" si="46"/>
        <v>28298.5</v>
      </c>
      <c r="AI52" s="3">
        <f t="shared" si="46"/>
        <v>61869.25</v>
      </c>
      <c r="AJ52" s="14">
        <f t="shared" si="31"/>
        <v>313394.5</v>
      </c>
      <c r="AK52" s="15">
        <f t="shared" si="32"/>
        <v>1341590.5</v>
      </c>
      <c r="AL52" s="4">
        <f t="shared" si="11"/>
        <v>3.7014081430408829</v>
      </c>
      <c r="AM52" s="4">
        <f t="shared" si="11"/>
        <v>2.0124473871075224</v>
      </c>
      <c r="AN52" s="4">
        <f t="shared" si="11"/>
        <v>5.27649582773007</v>
      </c>
      <c r="AO52" s="4">
        <f t="shared" si="11"/>
        <v>3.3320130244689627</v>
      </c>
      <c r="AP52" s="4">
        <f t="shared" si="11"/>
        <v>4.5563076128096229</v>
      </c>
      <c r="AQ52" s="4">
        <f t="shared" si="11"/>
        <v>2.8183153398926541</v>
      </c>
      <c r="AR52" s="4">
        <f t="shared" si="11"/>
        <v>4.5015346657659121</v>
      </c>
      <c r="AS52" s="4">
        <f t="shared" si="11"/>
        <v>3.8200899851761694</v>
      </c>
      <c r="AT52" s="8">
        <f t="shared" si="11"/>
        <v>3.6747390292985953</v>
      </c>
      <c r="AU52" s="4">
        <f t="shared" si="12"/>
        <v>58.833775795822675</v>
      </c>
      <c r="AV52" s="4">
        <f t="shared" si="12"/>
        <v>58.174964375743677</v>
      </c>
      <c r="AW52" s="4">
        <f t="shared" si="12"/>
        <v>58.749947278373249</v>
      </c>
      <c r="AX52" s="4">
        <f t="shared" si="12"/>
        <v>58.210757449881278</v>
      </c>
      <c r="AY52" s="4">
        <f t="shared" si="12"/>
        <v>62.59540334700133</v>
      </c>
      <c r="AZ52" s="4">
        <f t="shared" si="12"/>
        <v>56.430644629650494</v>
      </c>
      <c r="BA52" s="4">
        <f t="shared" si="12"/>
        <v>60.492772322690534</v>
      </c>
      <c r="BB52" s="4">
        <f t="shared" si="12"/>
        <v>59.446166386416579</v>
      </c>
      <c r="BC52" s="8">
        <f t="shared" si="12"/>
        <v>58.697897058129875</v>
      </c>
      <c r="BD52" s="4">
        <f t="shared" si="13"/>
        <v>40.700310484174452</v>
      </c>
      <c r="BE52" s="4">
        <f t="shared" si="13"/>
        <v>42.120357143901032</v>
      </c>
      <c r="BF52" s="4">
        <f t="shared" si="13"/>
        <v>40.623970158151657</v>
      </c>
      <c r="BG52" s="4">
        <f t="shared" si="13"/>
        <v>41.319451411130622</v>
      </c>
      <c r="BH52" s="4">
        <f t="shared" si="13"/>
        <v>44.290087964517681</v>
      </c>
      <c r="BI52" s="4">
        <f t="shared" si="13"/>
        <v>39.606311029689998</v>
      </c>
      <c r="BJ52" s="4">
        <f t="shared" si="13"/>
        <v>42.121249391163254</v>
      </c>
      <c r="BK52" s="4">
        <f t="shared" si="13"/>
        <v>41.945098240804008</v>
      </c>
      <c r="BL52" s="8">
        <f t="shared" si="13"/>
        <v>40.431096208382947</v>
      </c>
      <c r="BM52" s="3">
        <v>10962144.145</v>
      </c>
      <c r="BN52" s="3">
        <v>353974.13900000002</v>
      </c>
      <c r="BO52" s="3">
        <v>351897.16</v>
      </c>
      <c r="BP52" s="3">
        <v>321737.929</v>
      </c>
      <c r="BQ52" s="3">
        <v>788861.59100000001</v>
      </c>
      <c r="BR52" s="3">
        <v>301557.12099999998</v>
      </c>
      <c r="BS52" s="3">
        <v>354031.24099999998</v>
      </c>
      <c r="BT52" s="14">
        <f t="shared" si="44"/>
        <v>2472059.1809999999</v>
      </c>
      <c r="BU52" s="15">
        <f t="shared" si="45"/>
        <v>8490084.9639999997</v>
      </c>
      <c r="BV52" s="3">
        <f t="shared" si="33"/>
        <v>103620.62519871259</v>
      </c>
      <c r="BW52" s="3">
        <f t="shared" si="34"/>
        <v>118243.18838994209</v>
      </c>
      <c r="BX52" s="3">
        <f t="shared" si="34"/>
        <v>136713.81660833748</v>
      </c>
      <c r="BY52" s="3">
        <f t="shared" si="34"/>
        <v>96709.631250451348</v>
      </c>
      <c r="BZ52" s="3">
        <f t="shared" si="34"/>
        <v>181884.93079493626</v>
      </c>
      <c r="CA52" s="3">
        <f t="shared" si="34"/>
        <v>122398.39625560264</v>
      </c>
      <c r="CB52" s="3">
        <f t="shared" si="34"/>
        <v>113614.08812321676</v>
      </c>
      <c r="CC52" s="3">
        <f t="shared" si="34"/>
        <v>131412.88076146733</v>
      </c>
      <c r="CD52" s="7">
        <f t="shared" si="34"/>
        <v>97609.90416286439</v>
      </c>
      <c r="CE52" s="3">
        <f t="shared" si="35"/>
        <v>254594.18851117487</v>
      </c>
      <c r="CF52" s="3">
        <f t="shared" si="36"/>
        <v>280726.93682528171</v>
      </c>
      <c r="CG52" s="3">
        <f t="shared" si="36"/>
        <v>336534.84894780605</v>
      </c>
      <c r="CH52" s="3">
        <f t="shared" si="36"/>
        <v>234053.52188291575</v>
      </c>
      <c r="CI52" s="3">
        <f t="shared" si="36"/>
        <v>410667.35053822998</v>
      </c>
      <c r="CJ52" s="3">
        <f t="shared" si="36"/>
        <v>309037.60808182665</v>
      </c>
      <c r="CK52" s="3">
        <f t="shared" si="36"/>
        <v>269731.04968498915</v>
      </c>
      <c r="CL52" s="3">
        <f t="shared" si="36"/>
        <v>313297.34885119292</v>
      </c>
      <c r="CM52" s="7">
        <f t="shared" si="36"/>
        <v>241422.84854157886</v>
      </c>
      <c r="CN52" s="3">
        <v>11778877.720000001</v>
      </c>
      <c r="CO52" s="3">
        <v>371491.35</v>
      </c>
      <c r="CP52" s="3">
        <v>376366.46399999998</v>
      </c>
      <c r="CQ52" s="3">
        <v>339605.42700000003</v>
      </c>
      <c r="CR52" s="3">
        <v>830998.90300000005</v>
      </c>
      <c r="CS52" s="3">
        <v>321422.185</v>
      </c>
      <c r="CT52" s="3">
        <v>377823.46</v>
      </c>
      <c r="CU52" s="14">
        <f t="shared" si="37"/>
        <v>2617707.7889999999</v>
      </c>
      <c r="CV52" s="15">
        <f t="shared" si="38"/>
        <v>9161169.9310000017</v>
      </c>
      <c r="CW52" s="3">
        <f t="shared" si="39"/>
        <v>111340.87066737676</v>
      </c>
      <c r="CX52" s="3">
        <f t="shared" si="40"/>
        <v>124094.72004756796</v>
      </c>
      <c r="CY52" s="3">
        <f t="shared" si="40"/>
        <v>146220.26428637406</v>
      </c>
      <c r="CZ52" s="3">
        <f t="shared" si="40"/>
        <v>102080.33512835248</v>
      </c>
      <c r="DA52" s="3">
        <f t="shared" si="40"/>
        <v>191600.37665317507</v>
      </c>
      <c r="DB52" s="3">
        <f t="shared" si="40"/>
        <v>130461.38600378673</v>
      </c>
      <c r="DC52" s="3">
        <f t="shared" si="40"/>
        <v>121249.37832663945</v>
      </c>
      <c r="DD52" s="3">
        <f t="shared" si="40"/>
        <v>139155.45557653913</v>
      </c>
      <c r="DE52" s="7">
        <f t="shared" si="40"/>
        <v>105325.32039153161</v>
      </c>
      <c r="DF52" s="3">
        <f t="shared" si="41"/>
        <v>273562.70589304116</v>
      </c>
      <c r="DG52" s="3">
        <f t="shared" si="42"/>
        <v>294619.34433178639</v>
      </c>
      <c r="DH52" s="3">
        <f t="shared" si="42"/>
        <v>359935.92875617382</v>
      </c>
      <c r="DI52" s="3">
        <f t="shared" si="42"/>
        <v>247051.52571520858</v>
      </c>
      <c r="DJ52" s="3">
        <f t="shared" si="42"/>
        <v>432603.28768521018</v>
      </c>
      <c r="DK52" s="3">
        <f t="shared" si="42"/>
        <v>329395.44888689392</v>
      </c>
      <c r="DL52" s="3">
        <f t="shared" si="42"/>
        <v>287857.98161076556</v>
      </c>
      <c r="DM52" s="3">
        <f t="shared" si="42"/>
        <v>331756.17989414866</v>
      </c>
      <c r="DN52" s="7">
        <f t="shared" si="42"/>
        <v>260505.72521873293</v>
      </c>
    </row>
    <row r="53" spans="1:118">
      <c r="A53" s="17">
        <v>2008</v>
      </c>
      <c r="B53" s="3">
        <f>AVERAGE(B17:B20)</f>
        <v>106683233.5</v>
      </c>
      <c r="C53" s="3">
        <f t="shared" ref="C53:AI53" si="47">AVERAGE(C17:C20)</f>
        <v>3079524.5</v>
      </c>
      <c r="D53" s="3">
        <f t="shared" si="47"/>
        <v>2601898</v>
      </c>
      <c r="E53" s="3">
        <f t="shared" si="47"/>
        <v>3359939.25</v>
      </c>
      <c r="F53" s="3">
        <f t="shared" si="47"/>
        <v>4393147.5</v>
      </c>
      <c r="G53" s="3">
        <f t="shared" si="47"/>
        <v>2487568.25</v>
      </c>
      <c r="H53" s="3">
        <f t="shared" si="47"/>
        <v>3154959.25</v>
      </c>
      <c r="I53" s="14">
        <f t="shared" si="3"/>
        <v>19077036.75</v>
      </c>
      <c r="J53" s="15">
        <f t="shared" si="4"/>
        <v>87606196.75</v>
      </c>
      <c r="K53" s="3">
        <f t="shared" si="47"/>
        <v>77235095</v>
      </c>
      <c r="L53" s="3">
        <f t="shared" si="47"/>
        <v>2275850.75</v>
      </c>
      <c r="M53" s="3">
        <f t="shared" si="47"/>
        <v>1903167.75</v>
      </c>
      <c r="N53" s="3">
        <f t="shared" si="47"/>
        <v>2479821</v>
      </c>
      <c r="O53" s="3">
        <f t="shared" si="47"/>
        <v>3285616.25</v>
      </c>
      <c r="P53" s="3">
        <f t="shared" si="47"/>
        <v>1818999.25</v>
      </c>
      <c r="Q53" s="3">
        <f t="shared" si="47"/>
        <v>2301411.75</v>
      </c>
      <c r="R53" s="14">
        <f t="shared" si="27"/>
        <v>14064866.75</v>
      </c>
      <c r="S53" s="15">
        <f t="shared" si="28"/>
        <v>63170228.25</v>
      </c>
      <c r="T53" s="3">
        <f t="shared" si="47"/>
        <v>43517182</v>
      </c>
      <c r="U53" s="3">
        <f t="shared" si="47"/>
        <v>1315571.5</v>
      </c>
      <c r="V53" s="3">
        <f t="shared" si="47"/>
        <v>1066380</v>
      </c>
      <c r="W53" s="3">
        <f t="shared" si="47"/>
        <v>1384472.75</v>
      </c>
      <c r="X53" s="3">
        <f t="shared" si="47"/>
        <v>1944915.5</v>
      </c>
      <c r="Y53" s="3">
        <f t="shared" si="47"/>
        <v>1009740.5</v>
      </c>
      <c r="Z53" s="3">
        <f t="shared" si="47"/>
        <v>1333280</v>
      </c>
      <c r="AA53" s="14">
        <f t="shared" si="29"/>
        <v>8054360.25</v>
      </c>
      <c r="AB53" s="15">
        <f t="shared" si="30"/>
        <v>35462821.75</v>
      </c>
      <c r="AC53" s="3">
        <f t="shared" si="47"/>
        <v>1801243.75</v>
      </c>
      <c r="AD53" s="3">
        <f t="shared" si="47"/>
        <v>45925</v>
      </c>
      <c r="AE53" s="3">
        <f t="shared" si="47"/>
        <v>62929.5</v>
      </c>
      <c r="AF53" s="3">
        <f t="shared" si="47"/>
        <v>71576.75</v>
      </c>
      <c r="AG53" s="3">
        <f t="shared" si="47"/>
        <v>94706.25</v>
      </c>
      <c r="AH53" s="3">
        <f t="shared" si="47"/>
        <v>43711</v>
      </c>
      <c r="AI53" s="3">
        <f t="shared" si="47"/>
        <v>65242.75</v>
      </c>
      <c r="AJ53" s="14">
        <f t="shared" si="31"/>
        <v>384091.25</v>
      </c>
      <c r="AK53" s="15">
        <f t="shared" si="32"/>
        <v>1417152.5</v>
      </c>
      <c r="AL53" s="4">
        <f t="shared" si="11"/>
        <v>3.9746388366105148</v>
      </c>
      <c r="AM53" s="4">
        <f t="shared" si="11"/>
        <v>3.3731265559625014</v>
      </c>
      <c r="AN53" s="4">
        <f t="shared" si="11"/>
        <v>5.5723873747630739</v>
      </c>
      <c r="AO53" s="4">
        <f t="shared" si="11"/>
        <v>4.9158184526006838</v>
      </c>
      <c r="AP53" s="4">
        <f t="shared" si="11"/>
        <v>4.6433241849867501</v>
      </c>
      <c r="AQ53" s="4">
        <f t="shared" si="11"/>
        <v>4.1493129963742987</v>
      </c>
      <c r="AR53" s="4">
        <f t="shared" si="11"/>
        <v>4.6651189621334366</v>
      </c>
      <c r="AS53" s="4">
        <f t="shared" si="11"/>
        <v>4.5516792980323464</v>
      </c>
      <c r="AT53" s="8">
        <f t="shared" si="11"/>
        <v>3.8426070755729986</v>
      </c>
      <c r="AU53" s="4">
        <f t="shared" si="12"/>
        <v>58.675950032818626</v>
      </c>
      <c r="AV53" s="4">
        <f t="shared" si="12"/>
        <v>59.823628592516442</v>
      </c>
      <c r="AW53" s="4">
        <f t="shared" si="12"/>
        <v>59.338410920424643</v>
      </c>
      <c r="AX53" s="4">
        <f t="shared" si="12"/>
        <v>58.715911350053084</v>
      </c>
      <c r="AY53" s="4">
        <f t="shared" si="12"/>
        <v>62.077296762821888</v>
      </c>
      <c r="AZ53" s="4">
        <f t="shared" si="12"/>
        <v>57.913795181608783</v>
      </c>
      <c r="BA53" s="4">
        <f t="shared" si="12"/>
        <v>60.768037271035922</v>
      </c>
      <c r="BB53" s="4">
        <f t="shared" si="12"/>
        <v>59.996668649562565</v>
      </c>
      <c r="BC53" s="8">
        <f t="shared" si="12"/>
        <v>58.381891710198154</v>
      </c>
      <c r="BD53" s="4">
        <f t="shared" si="13"/>
        <v>40.79102270555007</v>
      </c>
      <c r="BE53" s="4">
        <f t="shared" si="13"/>
        <v>42.719955629513585</v>
      </c>
      <c r="BF53" s="4">
        <f t="shared" si="13"/>
        <v>40.984696556129407</v>
      </c>
      <c r="BG53" s="4">
        <f t="shared" si="13"/>
        <v>41.205291137332317</v>
      </c>
      <c r="BH53" s="4">
        <f t="shared" si="13"/>
        <v>44.271572943999715</v>
      </c>
      <c r="BI53" s="4">
        <f t="shared" si="13"/>
        <v>40.591469198885299</v>
      </c>
      <c r="BJ53" s="4">
        <f t="shared" si="13"/>
        <v>42.259816826477234</v>
      </c>
      <c r="BK53" s="4">
        <f t="shared" si="13"/>
        <v>42.220185218231023</v>
      </c>
      <c r="BL53" s="8">
        <f t="shared" si="13"/>
        <v>40.479809723049073</v>
      </c>
      <c r="BM53" s="3">
        <v>11941199.478</v>
      </c>
      <c r="BN53" s="3">
        <v>371518.53600000002</v>
      </c>
      <c r="BO53" s="3">
        <v>381450.891</v>
      </c>
      <c r="BP53" s="3">
        <v>346716.598</v>
      </c>
      <c r="BQ53" s="3">
        <v>846453.95900000003</v>
      </c>
      <c r="BR53" s="3">
        <v>320904.03499999997</v>
      </c>
      <c r="BS53" s="3">
        <v>390300.60100000002</v>
      </c>
      <c r="BT53" s="14">
        <f t="shared" si="44"/>
        <v>2657344.62</v>
      </c>
      <c r="BU53" s="15">
        <f t="shared" si="45"/>
        <v>9283854.8579999991</v>
      </c>
      <c r="BV53" s="3">
        <f t="shared" si="33"/>
        <v>111931.36059191532</v>
      </c>
      <c r="BW53" s="3">
        <f t="shared" si="34"/>
        <v>120641.52631355914</v>
      </c>
      <c r="BX53" s="3">
        <f t="shared" si="34"/>
        <v>146604.85960633354</v>
      </c>
      <c r="BY53" s="3">
        <f t="shared" si="34"/>
        <v>103191.32942656627</v>
      </c>
      <c r="BZ53" s="3">
        <f t="shared" si="34"/>
        <v>192675.97070209912</v>
      </c>
      <c r="CA53" s="3">
        <f t="shared" si="34"/>
        <v>129003.10775392795</v>
      </c>
      <c r="CB53" s="3">
        <f t="shared" si="34"/>
        <v>123710.18769893779</v>
      </c>
      <c r="CC53" s="3">
        <f t="shared" si="34"/>
        <v>139295.46054892408</v>
      </c>
      <c r="CD53" s="7">
        <f t="shared" si="34"/>
        <v>105972.58187674948</v>
      </c>
      <c r="CE53" s="3">
        <f t="shared" si="35"/>
        <v>274401.94721248263</v>
      </c>
      <c r="CF53" s="3">
        <f t="shared" si="36"/>
        <v>282400.86988810572</v>
      </c>
      <c r="CG53" s="3">
        <f t="shared" si="36"/>
        <v>357706.34389242105</v>
      </c>
      <c r="CH53" s="3">
        <f t="shared" si="36"/>
        <v>250432.22988679266</v>
      </c>
      <c r="CI53" s="3">
        <f t="shared" si="36"/>
        <v>435213.74527582305</v>
      </c>
      <c r="CJ53" s="3">
        <f t="shared" si="36"/>
        <v>317808.422064877</v>
      </c>
      <c r="CK53" s="3">
        <f t="shared" si="36"/>
        <v>292737.16023640952</v>
      </c>
      <c r="CL53" s="3">
        <f t="shared" si="36"/>
        <v>329926.21853486134</v>
      </c>
      <c r="CM53" s="7">
        <f t="shared" si="36"/>
        <v>261791.20554612944</v>
      </c>
      <c r="CN53" s="3">
        <v>11941199.48</v>
      </c>
      <c r="CO53" s="3">
        <v>371518.54</v>
      </c>
      <c r="CP53" s="3">
        <v>381450.891</v>
      </c>
      <c r="CQ53" s="3">
        <v>346716.598</v>
      </c>
      <c r="CR53" s="3">
        <v>846453.95900000003</v>
      </c>
      <c r="CS53" s="3">
        <v>320904.03499999997</v>
      </c>
      <c r="CT53" s="3">
        <v>390300.60100000002</v>
      </c>
      <c r="CU53" s="14">
        <f t="shared" si="37"/>
        <v>2657344.6239999998</v>
      </c>
      <c r="CV53" s="15">
        <f t="shared" si="38"/>
        <v>9283854.8560000006</v>
      </c>
      <c r="CW53" s="3">
        <f t="shared" si="39"/>
        <v>111931.36061066241</v>
      </c>
      <c r="CX53" s="3">
        <f t="shared" si="40"/>
        <v>120641.52761246094</v>
      </c>
      <c r="CY53" s="3">
        <f t="shared" si="40"/>
        <v>146604.85960633354</v>
      </c>
      <c r="CZ53" s="3">
        <f t="shared" si="40"/>
        <v>103191.32942656627</v>
      </c>
      <c r="DA53" s="3">
        <f t="shared" si="40"/>
        <v>192675.97070209912</v>
      </c>
      <c r="DB53" s="3">
        <f t="shared" si="40"/>
        <v>129003.10775392795</v>
      </c>
      <c r="DC53" s="3">
        <f t="shared" si="40"/>
        <v>123710.18769893779</v>
      </c>
      <c r="DD53" s="3">
        <f t="shared" si="40"/>
        <v>139295.46075860024</v>
      </c>
      <c r="DE53" s="7">
        <f t="shared" si="40"/>
        <v>105972.58185392006</v>
      </c>
      <c r="DF53" s="3">
        <f t="shared" si="41"/>
        <v>274401.94725844153</v>
      </c>
      <c r="DG53" s="3">
        <f t="shared" si="42"/>
        <v>282400.87292860931</v>
      </c>
      <c r="DH53" s="3">
        <f t="shared" si="42"/>
        <v>357706.34389242105</v>
      </c>
      <c r="DI53" s="3">
        <f t="shared" si="42"/>
        <v>250432.22988679266</v>
      </c>
      <c r="DJ53" s="3">
        <f t="shared" si="42"/>
        <v>435213.74527582305</v>
      </c>
      <c r="DK53" s="3">
        <f t="shared" si="42"/>
        <v>317808.422064877</v>
      </c>
      <c r="DL53" s="3">
        <f t="shared" si="42"/>
        <v>292737.16023640952</v>
      </c>
      <c r="DM53" s="3">
        <f t="shared" si="42"/>
        <v>329926.21903148666</v>
      </c>
      <c r="DN53" s="7">
        <f t="shared" si="42"/>
        <v>261791.20548973238</v>
      </c>
    </row>
    <row r="54" spans="1:118">
      <c r="A54" s="17">
        <v>2009</v>
      </c>
      <c r="B54" s="3">
        <f>AVERAGE(B21:B24)</f>
        <v>107551431</v>
      </c>
      <c r="C54" s="3">
        <f t="shared" ref="C54:AI54" si="48">AVERAGE(C21:C24)</f>
        <v>3165980.25</v>
      </c>
      <c r="D54" s="3">
        <f t="shared" si="48"/>
        <v>2628968.5</v>
      </c>
      <c r="E54" s="3">
        <f t="shared" si="48"/>
        <v>3391610.75</v>
      </c>
      <c r="F54" s="3">
        <f t="shared" si="48"/>
        <v>4448117.75</v>
      </c>
      <c r="G54" s="3">
        <f t="shared" si="48"/>
        <v>2510588.5</v>
      </c>
      <c r="H54" s="3">
        <f t="shared" si="48"/>
        <v>3193063</v>
      </c>
      <c r="I54" s="14">
        <f t="shared" si="3"/>
        <v>19338328.75</v>
      </c>
      <c r="J54" s="15">
        <f t="shared" si="4"/>
        <v>88213102.25</v>
      </c>
      <c r="K54" s="3">
        <f t="shared" si="48"/>
        <v>78797980.25</v>
      </c>
      <c r="L54" s="3">
        <f t="shared" si="48"/>
        <v>2357787</v>
      </c>
      <c r="M54" s="3">
        <f t="shared" si="48"/>
        <v>1924643.5</v>
      </c>
      <c r="N54" s="3">
        <f t="shared" si="48"/>
        <v>2556838.5</v>
      </c>
      <c r="O54" s="3">
        <f t="shared" si="48"/>
        <v>3380155</v>
      </c>
      <c r="P54" s="3">
        <f t="shared" si="48"/>
        <v>1853163.5</v>
      </c>
      <c r="Q54" s="3">
        <f t="shared" si="48"/>
        <v>2363677.5</v>
      </c>
      <c r="R54" s="14">
        <f t="shared" si="27"/>
        <v>14436265</v>
      </c>
      <c r="S54" s="15">
        <f t="shared" si="28"/>
        <v>64361715.25</v>
      </c>
      <c r="T54" s="3">
        <f t="shared" si="48"/>
        <v>43678103.25</v>
      </c>
      <c r="U54" s="3">
        <f t="shared" si="48"/>
        <v>1316996.25</v>
      </c>
      <c r="V54" s="3">
        <f t="shared" si="48"/>
        <v>1042613.75</v>
      </c>
      <c r="W54" s="3">
        <f t="shared" si="48"/>
        <v>1319995</v>
      </c>
      <c r="X54" s="3">
        <f t="shared" si="48"/>
        <v>1939505.75</v>
      </c>
      <c r="Y54" s="3">
        <f t="shared" si="48"/>
        <v>1001483.75</v>
      </c>
      <c r="Z54" s="3">
        <f t="shared" si="48"/>
        <v>1309200</v>
      </c>
      <c r="AA54" s="14">
        <f t="shared" si="29"/>
        <v>7929794.5</v>
      </c>
      <c r="AB54" s="15">
        <f t="shared" si="30"/>
        <v>35748308.75</v>
      </c>
      <c r="AC54" s="3">
        <f t="shared" si="48"/>
        <v>2521343.25</v>
      </c>
      <c r="AD54" s="3">
        <f t="shared" si="48"/>
        <v>92457.5</v>
      </c>
      <c r="AE54" s="3">
        <f t="shared" si="48"/>
        <v>95208.25</v>
      </c>
      <c r="AF54" s="3">
        <f t="shared" si="48"/>
        <v>121905.75</v>
      </c>
      <c r="AG54" s="3">
        <f t="shared" si="48"/>
        <v>154962</v>
      </c>
      <c r="AH54" s="3">
        <f t="shared" si="48"/>
        <v>64702.25</v>
      </c>
      <c r="AI54" s="3">
        <f t="shared" si="48"/>
        <v>89669</v>
      </c>
      <c r="AJ54" s="14">
        <f t="shared" si="31"/>
        <v>618904.75</v>
      </c>
      <c r="AK54" s="15">
        <f t="shared" si="32"/>
        <v>1902438.5</v>
      </c>
      <c r="AL54" s="4">
        <f t="shared" si="11"/>
        <v>5.457518305982302</v>
      </c>
      <c r="AM54" s="4">
        <f t="shared" si="11"/>
        <v>6.5598108487064586</v>
      </c>
      <c r="AN54" s="4">
        <f t="shared" si="11"/>
        <v>8.3675873730688988</v>
      </c>
      <c r="AO54" s="4">
        <f t="shared" si="11"/>
        <v>8.4545174139066095</v>
      </c>
      <c r="AP54" s="4">
        <f t="shared" si="11"/>
        <v>7.3986338533978389</v>
      </c>
      <c r="AQ54" s="4">
        <f t="shared" si="11"/>
        <v>6.0685705871208215</v>
      </c>
      <c r="AR54" s="4">
        <f t="shared" si="11"/>
        <v>6.4101070221729133</v>
      </c>
      <c r="AS54" s="4">
        <f t="shared" si="11"/>
        <v>7.2397534630780234</v>
      </c>
      <c r="AT54" s="8">
        <f t="shared" si="11"/>
        <v>5.0528572178603977</v>
      </c>
      <c r="AU54" s="4">
        <f t="shared" si="12"/>
        <v>58.630241985168141</v>
      </c>
      <c r="AV54" s="4">
        <f t="shared" si="12"/>
        <v>59.77867169511071</v>
      </c>
      <c r="AW54" s="4">
        <f t="shared" si="12"/>
        <v>59.118584818435203</v>
      </c>
      <c r="AX54" s="4">
        <f t="shared" si="12"/>
        <v>56.393892300980298</v>
      </c>
      <c r="AY54" s="4">
        <f t="shared" si="12"/>
        <v>61.963659950505225</v>
      </c>
      <c r="AZ54" s="4">
        <f t="shared" si="12"/>
        <v>57.5332937433745</v>
      </c>
      <c r="BA54" s="4">
        <f t="shared" si="12"/>
        <v>59.181889238273833</v>
      </c>
      <c r="BB54" s="4">
        <f t="shared" si="12"/>
        <v>59.216835171701263</v>
      </c>
      <c r="BC54" s="8">
        <f t="shared" si="12"/>
        <v>58.49866975072576</v>
      </c>
      <c r="BD54" s="4">
        <f t="shared" si="13"/>
        <v>40.611364110999141</v>
      </c>
      <c r="BE54" s="4">
        <f t="shared" si="13"/>
        <v>41.59837225769175</v>
      </c>
      <c r="BF54" s="4">
        <f t="shared" si="13"/>
        <v>39.658662703642136</v>
      </c>
      <c r="BG54" s="4">
        <f t="shared" si="13"/>
        <v>38.919413143150344</v>
      </c>
      <c r="BH54" s="4">
        <f t="shared" si="13"/>
        <v>43.602841898688496</v>
      </c>
      <c r="BI54" s="4">
        <f t="shared" si="13"/>
        <v>39.890398207432241</v>
      </c>
      <c r="BJ54" s="4">
        <f t="shared" si="13"/>
        <v>41.001383311259438</v>
      </c>
      <c r="BK54" s="4">
        <f t="shared" si="13"/>
        <v>41.005583277200209</v>
      </c>
      <c r="BL54" s="8">
        <f t="shared" si="13"/>
        <v>40.524942257089705</v>
      </c>
      <c r="BM54" s="3">
        <v>11568456.415999999</v>
      </c>
      <c r="BN54" s="3">
        <v>358710.54200000002</v>
      </c>
      <c r="BO54" s="3">
        <v>346586.90600000002</v>
      </c>
      <c r="BP54" s="3">
        <v>331754.92099999997</v>
      </c>
      <c r="BQ54" s="3">
        <v>813115.728</v>
      </c>
      <c r="BR54" s="3">
        <v>319448.85600000003</v>
      </c>
      <c r="BS54" s="3">
        <v>372469.853</v>
      </c>
      <c r="BT54" s="14">
        <f t="shared" si="44"/>
        <v>2542086.8060000003</v>
      </c>
      <c r="BU54" s="15">
        <f t="shared" si="45"/>
        <v>9026369.6099999994</v>
      </c>
      <c r="BV54" s="3">
        <f t="shared" si="33"/>
        <v>107562.08735149232</v>
      </c>
      <c r="BW54" s="3">
        <f t="shared" si="34"/>
        <v>113301.57286988762</v>
      </c>
      <c r="BX54" s="3">
        <f t="shared" si="34"/>
        <v>131833.79945404443</v>
      </c>
      <c r="BY54" s="3">
        <f t="shared" si="34"/>
        <v>97816.331369984007</v>
      </c>
      <c r="BZ54" s="3">
        <f t="shared" si="34"/>
        <v>182799.95577904835</v>
      </c>
      <c r="CA54" s="3">
        <f t="shared" si="34"/>
        <v>127240.62744651304</v>
      </c>
      <c r="CB54" s="3">
        <f t="shared" si="34"/>
        <v>116649.70374840709</v>
      </c>
      <c r="CC54" s="3">
        <f t="shared" si="34"/>
        <v>131453.28321093932</v>
      </c>
      <c r="CD54" s="7">
        <f t="shared" si="34"/>
        <v>102324.59101618319</v>
      </c>
      <c r="CE54" s="3">
        <f t="shared" si="35"/>
        <v>264857.11501220003</v>
      </c>
      <c r="CF54" s="3">
        <f t="shared" si="36"/>
        <v>272370.20758411422</v>
      </c>
      <c r="CG54" s="3">
        <f t="shared" si="36"/>
        <v>332421.19241185911</v>
      </c>
      <c r="CH54" s="3">
        <f t="shared" si="36"/>
        <v>251330.43761529401</v>
      </c>
      <c r="CI54" s="3">
        <f t="shared" si="36"/>
        <v>419238.62716055365</v>
      </c>
      <c r="CJ54" s="3">
        <f t="shared" si="36"/>
        <v>318975.57598912617</v>
      </c>
      <c r="CK54" s="3">
        <f t="shared" si="36"/>
        <v>284501.87366330583</v>
      </c>
      <c r="CL54" s="3">
        <f t="shared" si="36"/>
        <v>320574.10895074275</v>
      </c>
      <c r="CM54" s="7">
        <f t="shared" si="36"/>
        <v>252497.80830540686</v>
      </c>
      <c r="CN54" s="3">
        <v>11374629.550000001</v>
      </c>
      <c r="CO54" s="3">
        <v>341058.84</v>
      </c>
      <c r="CP54" s="3">
        <v>332801.26500000001</v>
      </c>
      <c r="CQ54" s="3">
        <v>319604.86</v>
      </c>
      <c r="CR54" s="3">
        <v>784336.35199999996</v>
      </c>
      <c r="CS54" s="3">
        <v>309016.67499999999</v>
      </c>
      <c r="CT54" s="3">
        <v>372229.19199999998</v>
      </c>
      <c r="CU54" s="14">
        <f t="shared" si="37"/>
        <v>2459047.1839999999</v>
      </c>
      <c r="CV54" s="15">
        <f t="shared" si="38"/>
        <v>8915582.3660000004</v>
      </c>
      <c r="CW54" s="3">
        <f t="shared" si="39"/>
        <v>105759.90894997948</v>
      </c>
      <c r="CX54" s="3">
        <f t="shared" si="40"/>
        <v>107726.14263781336</v>
      </c>
      <c r="CY54" s="3">
        <f t="shared" si="40"/>
        <v>126590.05423610059</v>
      </c>
      <c r="CZ54" s="3">
        <f t="shared" si="40"/>
        <v>94233.944741447689</v>
      </c>
      <c r="DA54" s="3">
        <f t="shared" si="40"/>
        <v>176329.94360367372</v>
      </c>
      <c r="DB54" s="3">
        <f t="shared" si="40"/>
        <v>123085.35429043828</v>
      </c>
      <c r="DC54" s="3">
        <f t="shared" si="40"/>
        <v>116574.33379798644</v>
      </c>
      <c r="DD54" s="3">
        <f t="shared" si="40"/>
        <v>127159.23985933891</v>
      </c>
      <c r="DE54" s="7">
        <f t="shared" si="40"/>
        <v>101068.68638099619</v>
      </c>
      <c r="DF54" s="3">
        <f t="shared" si="41"/>
        <v>260419.49406308067</v>
      </c>
      <c r="DG54" s="3">
        <f t="shared" si="42"/>
        <v>258967.20662644258</v>
      </c>
      <c r="DH54" s="3">
        <f t="shared" si="42"/>
        <v>319198.99867040885</v>
      </c>
      <c r="DI54" s="3">
        <f t="shared" si="42"/>
        <v>242125.81108261773</v>
      </c>
      <c r="DJ54" s="3">
        <f t="shared" si="42"/>
        <v>404400.11688544875</v>
      </c>
      <c r="DK54" s="3">
        <f t="shared" si="42"/>
        <v>308558.85080511792</v>
      </c>
      <c r="DL54" s="3">
        <f t="shared" si="42"/>
        <v>284318.05071799573</v>
      </c>
      <c r="DM54" s="3">
        <f t="shared" si="42"/>
        <v>310102.25851376093</v>
      </c>
      <c r="DN54" s="7">
        <f t="shared" si="42"/>
        <v>249398.71780647527</v>
      </c>
    </row>
    <row r="55" spans="1:118">
      <c r="A55" s="17">
        <v>2010</v>
      </c>
      <c r="B55" s="3">
        <f>AVERAGE(B25:B28)</f>
        <v>108397177.5</v>
      </c>
      <c r="C55" s="3">
        <f t="shared" ref="C55:AI55" si="49">AVERAGE(C25:C28)</f>
        <v>3252878.5</v>
      </c>
      <c r="D55" s="3">
        <f t="shared" si="49"/>
        <v>2655210.25</v>
      </c>
      <c r="E55" s="3">
        <f t="shared" si="49"/>
        <v>3422071.75</v>
      </c>
      <c r="F55" s="3">
        <f t="shared" si="49"/>
        <v>4502117.5</v>
      </c>
      <c r="G55" s="3">
        <f t="shared" si="49"/>
        <v>2532667.25</v>
      </c>
      <c r="H55" s="3">
        <f t="shared" si="49"/>
        <v>3230352.75</v>
      </c>
      <c r="I55" s="14">
        <f t="shared" si="3"/>
        <v>19595298</v>
      </c>
      <c r="J55" s="15">
        <f t="shared" si="4"/>
        <v>88801879.5</v>
      </c>
      <c r="K55" s="3">
        <f t="shared" si="49"/>
        <v>79738537</v>
      </c>
      <c r="L55" s="3">
        <f t="shared" si="49"/>
        <v>2434751.75</v>
      </c>
      <c r="M55" s="3">
        <f t="shared" si="49"/>
        <v>1956684.75</v>
      </c>
      <c r="N55" s="3">
        <f t="shared" si="49"/>
        <v>2519188.5</v>
      </c>
      <c r="O55" s="3">
        <f t="shared" si="49"/>
        <v>3433102.75</v>
      </c>
      <c r="P55" s="3">
        <f t="shared" si="49"/>
        <v>1865005.5</v>
      </c>
      <c r="Q55" s="3">
        <f t="shared" si="49"/>
        <v>2390083.75</v>
      </c>
      <c r="R55" s="14">
        <f t="shared" si="27"/>
        <v>14598817</v>
      </c>
      <c r="S55" s="15">
        <f t="shared" si="28"/>
        <v>65139720</v>
      </c>
      <c r="T55" s="3">
        <f t="shared" si="49"/>
        <v>44143870.5</v>
      </c>
      <c r="U55" s="3">
        <f t="shared" si="49"/>
        <v>1334968.25</v>
      </c>
      <c r="V55" s="3">
        <f t="shared" si="49"/>
        <v>1045680.5</v>
      </c>
      <c r="W55" s="3">
        <f t="shared" si="49"/>
        <v>1276891</v>
      </c>
      <c r="X55" s="3">
        <f t="shared" si="49"/>
        <v>1984920.5</v>
      </c>
      <c r="Y55" s="3">
        <f t="shared" si="49"/>
        <v>993430</v>
      </c>
      <c r="Z55" s="3">
        <f t="shared" si="49"/>
        <v>1306916.75</v>
      </c>
      <c r="AA55" s="14">
        <f t="shared" si="29"/>
        <v>7942807</v>
      </c>
      <c r="AB55" s="15">
        <f t="shared" si="30"/>
        <v>36201063.5</v>
      </c>
      <c r="AC55" s="3">
        <f t="shared" si="49"/>
        <v>2519581.75</v>
      </c>
      <c r="AD55" s="3">
        <f t="shared" si="49"/>
        <v>81277.25</v>
      </c>
      <c r="AE55" s="3">
        <f t="shared" si="49"/>
        <v>86876.25</v>
      </c>
      <c r="AF55" s="3">
        <f t="shared" si="49"/>
        <v>99697</v>
      </c>
      <c r="AG55" s="3">
        <f t="shared" si="49"/>
        <v>140820</v>
      </c>
      <c r="AH55" s="3">
        <f t="shared" si="49"/>
        <v>78476</v>
      </c>
      <c r="AI55" s="3">
        <f t="shared" si="49"/>
        <v>102267.75</v>
      </c>
      <c r="AJ55" s="14">
        <f t="shared" si="31"/>
        <v>589414.25</v>
      </c>
      <c r="AK55" s="15">
        <f t="shared" si="32"/>
        <v>1930167.5</v>
      </c>
      <c r="AL55" s="4">
        <f t="shared" si="11"/>
        <v>5.399475667812383</v>
      </c>
      <c r="AM55" s="4">
        <f t="shared" si="11"/>
        <v>5.7389237953448049</v>
      </c>
      <c r="AN55" s="4">
        <f t="shared" si="11"/>
        <v>7.6708076659293232</v>
      </c>
      <c r="AO55" s="4">
        <f t="shared" si="11"/>
        <v>7.2423266801686497</v>
      </c>
      <c r="AP55" s="4">
        <f t="shared" si="11"/>
        <v>6.6245150807448043</v>
      </c>
      <c r="AQ55" s="4">
        <f t="shared" si="11"/>
        <v>7.3211643558297093</v>
      </c>
      <c r="AR55" s="4">
        <f>AI55/(AI55+Z55)*100</f>
        <v>7.2572292698365608</v>
      </c>
      <c r="AS55" s="4">
        <f>AJ55/(AJ55+AA55)*100</f>
        <v>6.9080985212379487</v>
      </c>
      <c r="AT55" s="8">
        <f>AK55/(AK55+AB55)*100</f>
        <v>5.0619071280442007</v>
      </c>
      <c r="AU55" s="4">
        <f t="shared" si="12"/>
        <v>58.520577384057091</v>
      </c>
      <c r="AV55" s="4">
        <f t="shared" si="12"/>
        <v>58.167963119854008</v>
      </c>
      <c r="AW55" s="4">
        <f t="shared" si="12"/>
        <v>57.881411402628856</v>
      </c>
      <c r="AX55" s="4">
        <f t="shared" si="12"/>
        <v>54.644104639251893</v>
      </c>
      <c r="AY55" s="4">
        <f t="shared" si="12"/>
        <v>61.918930332044383</v>
      </c>
      <c r="AZ55" s="4">
        <f t="shared" si="12"/>
        <v>57.474683050532562</v>
      </c>
      <c r="BA55" s="4">
        <f>(AI55+Z55)/Q55*100</f>
        <v>58.959628506741659</v>
      </c>
      <c r="BB55" s="4">
        <f>(AJ55+AA55)/R55*100</f>
        <v>58.444607189746954</v>
      </c>
      <c r="BC55" s="8">
        <f>(AK55+AB55)/S55*100</f>
        <v>58.537603477570975</v>
      </c>
      <c r="BD55" s="4">
        <f t="shared" si="13"/>
        <v>40.724188136725239</v>
      </c>
      <c r="BE55" s="4">
        <f t="shared" si="13"/>
        <v>41.039597697854383</v>
      </c>
      <c r="BF55" s="4">
        <f t="shared" si="13"/>
        <v>39.382210881417016</v>
      </c>
      <c r="BG55" s="4">
        <f t="shared" si="13"/>
        <v>37.313390638288048</v>
      </c>
      <c r="BH55" s="4">
        <f t="shared" si="13"/>
        <v>44.088598309573221</v>
      </c>
      <c r="BI55" s="4">
        <f t="shared" si="13"/>
        <v>39.224655350994098</v>
      </c>
      <c r="BJ55" s="4">
        <f>Z55/H55*100</f>
        <v>40.457400511445691</v>
      </c>
      <c r="BK55" s="4">
        <f>AA55/I55*100</f>
        <v>40.534249593958712</v>
      </c>
      <c r="BL55" s="8">
        <f>AB55/J55*100</f>
        <v>40.766100564346722</v>
      </c>
      <c r="BM55" s="3">
        <v>12723475.291999999</v>
      </c>
      <c r="BN55" s="3">
        <v>370359.09</v>
      </c>
      <c r="BO55" s="3">
        <v>410328.25799999997</v>
      </c>
      <c r="BP55" s="3">
        <v>351184.027</v>
      </c>
      <c r="BQ55" s="3">
        <v>909545.46400000004</v>
      </c>
      <c r="BR55" s="3">
        <v>355521.13500000001</v>
      </c>
      <c r="BS55" s="3">
        <v>400282.75400000002</v>
      </c>
      <c r="BT55" s="14">
        <f t="shared" si="44"/>
        <v>2797220.7280000006</v>
      </c>
      <c r="BU55" s="15">
        <f t="shared" si="45"/>
        <v>9926254.5639999993</v>
      </c>
      <c r="BV55" s="3">
        <f t="shared" si="33"/>
        <v>117378.28959614746</v>
      </c>
      <c r="BW55" s="3">
        <f t="shared" si="34"/>
        <v>113855.80186902155</v>
      </c>
      <c r="BX55" s="3">
        <f t="shared" si="34"/>
        <v>154537.01189952847</v>
      </c>
      <c r="BY55" s="3">
        <f t="shared" si="34"/>
        <v>102623.22144472861</v>
      </c>
      <c r="BZ55" s="3">
        <f t="shared" si="34"/>
        <v>202026.14969511572</v>
      </c>
      <c r="CA55" s="3">
        <f t="shared" si="34"/>
        <v>140374.19838709568</v>
      </c>
      <c r="CB55" s="3">
        <f t="shared" si="34"/>
        <v>123913.01662024372</v>
      </c>
      <c r="CC55" s="3">
        <f t="shared" si="34"/>
        <v>142749.58860028567</v>
      </c>
      <c r="CD55" s="7">
        <f t="shared" si="34"/>
        <v>111779.78011152342</v>
      </c>
      <c r="CE55" s="3">
        <f t="shared" si="35"/>
        <v>288227.45146463765</v>
      </c>
      <c r="CF55" s="3">
        <f t="shared" si="36"/>
        <v>277429.13735963387</v>
      </c>
      <c r="CG55" s="3">
        <f t="shared" si="36"/>
        <v>392403.08870634955</v>
      </c>
      <c r="CH55" s="3">
        <f t="shared" si="36"/>
        <v>275030.54450223234</v>
      </c>
      <c r="CI55" s="3">
        <f t="shared" si="36"/>
        <v>458227.65395389893</v>
      </c>
      <c r="CJ55" s="3">
        <f t="shared" si="36"/>
        <v>357872.35638142598</v>
      </c>
      <c r="CK55" s="3">
        <f t="shared" si="36"/>
        <v>306280.22328124574</v>
      </c>
      <c r="CL55" s="3">
        <f t="shared" si="36"/>
        <v>352170.30049955897</v>
      </c>
      <c r="CM55" s="7">
        <f t="shared" si="36"/>
        <v>274197.8716730242</v>
      </c>
      <c r="CN55" s="3">
        <v>11965979.01</v>
      </c>
      <c r="CO55" s="3">
        <v>348466.63</v>
      </c>
      <c r="CP55" s="3">
        <v>380884.16200000001</v>
      </c>
      <c r="CQ55" s="3">
        <v>326658.13099999999</v>
      </c>
      <c r="CR55" s="3">
        <v>855024.81599999999</v>
      </c>
      <c r="CS55" s="3">
        <v>331009.27899999998</v>
      </c>
      <c r="CT55" s="3">
        <v>381245.57799999998</v>
      </c>
      <c r="CU55" s="14">
        <f t="shared" si="37"/>
        <v>2623288.5959999999</v>
      </c>
      <c r="CV55" s="15">
        <f t="shared" si="38"/>
        <v>9342690.4140000008</v>
      </c>
      <c r="CW55" s="3">
        <f t="shared" si="39"/>
        <v>110390.13455862354</v>
      </c>
      <c r="CX55" s="3">
        <f t="shared" si="40"/>
        <v>107125.6211998081</v>
      </c>
      <c r="CY55" s="3">
        <f t="shared" si="40"/>
        <v>143447.83506315557</v>
      </c>
      <c r="CZ55" s="3">
        <f t="shared" si="40"/>
        <v>95456.248396895826</v>
      </c>
      <c r="DA55" s="3">
        <f t="shared" si="40"/>
        <v>189916.14856786834</v>
      </c>
      <c r="DB55" s="3">
        <f t="shared" si="40"/>
        <v>130695.92106898371</v>
      </c>
      <c r="DC55" s="3">
        <f t="shared" si="40"/>
        <v>118019.79768308585</v>
      </c>
      <c r="DD55" s="3">
        <f t="shared" si="40"/>
        <v>133873.37084641427</v>
      </c>
      <c r="DE55" s="7">
        <f t="shared" si="40"/>
        <v>105208.25084563668</v>
      </c>
      <c r="DF55" s="3">
        <f t="shared" si="41"/>
        <v>271067.73544018983</v>
      </c>
      <c r="DG55" s="3">
        <f t="shared" si="42"/>
        <v>261029.90089839217</v>
      </c>
      <c r="DH55" s="3">
        <f t="shared" si="42"/>
        <v>364245.25655781094</v>
      </c>
      <c r="DI55" s="3">
        <f t="shared" si="42"/>
        <v>255823.03501238558</v>
      </c>
      <c r="DJ55" s="3">
        <f t="shared" si="42"/>
        <v>430760.2324627107</v>
      </c>
      <c r="DK55" s="3">
        <f t="shared" si="42"/>
        <v>333198.39243831974</v>
      </c>
      <c r="DL55" s="3">
        <f t="shared" si="42"/>
        <v>291713.74381727068</v>
      </c>
      <c r="DM55" s="3">
        <f t="shared" si="42"/>
        <v>330272.23197038524</v>
      </c>
      <c r="DN55" s="7">
        <f t="shared" si="42"/>
        <v>258077.78862629272</v>
      </c>
    </row>
    <row r="56" spans="1:118">
      <c r="I56" s="14"/>
      <c r="J56" s="15"/>
      <c r="R56" s="14"/>
      <c r="S56" s="15"/>
      <c r="AA56" s="14"/>
      <c r="AB56" s="15"/>
      <c r="AJ56" s="14"/>
      <c r="AK56" s="15"/>
      <c r="AL56" s="4"/>
      <c r="AM56" s="4"/>
      <c r="AN56" s="4"/>
      <c r="AO56" s="4"/>
      <c r="AP56" s="4"/>
      <c r="AQ56" s="4"/>
      <c r="AR56" s="4"/>
      <c r="AS56" s="4"/>
      <c r="AT56" s="8"/>
      <c r="AU56" s="4"/>
      <c r="AV56" s="4"/>
      <c r="AW56" s="4"/>
      <c r="AX56" s="4"/>
      <c r="AY56" s="4"/>
      <c r="AZ56" s="4"/>
      <c r="BA56" s="4"/>
      <c r="BB56" s="4"/>
      <c r="BC56" s="8"/>
      <c r="BD56" s="4"/>
      <c r="BE56" s="4"/>
      <c r="BF56" s="4"/>
      <c r="BG56" s="4"/>
      <c r="BH56" s="4"/>
      <c r="BI56" s="4"/>
      <c r="BJ56" s="4"/>
      <c r="BK56" s="4"/>
      <c r="BL56" s="8"/>
      <c r="BM56" s="3"/>
      <c r="BN56" s="3"/>
      <c r="BO56" s="3"/>
      <c r="BP56" s="3"/>
      <c r="BQ56" s="3"/>
      <c r="BR56" s="3"/>
      <c r="BS56" s="3"/>
      <c r="BT56" s="14"/>
      <c r="BU56" s="15"/>
      <c r="BV56" s="3"/>
      <c r="BW56" s="3"/>
      <c r="BX56" s="3"/>
      <c r="BY56" s="3"/>
      <c r="BZ56" s="3"/>
      <c r="CA56" s="3"/>
      <c r="CB56" s="3"/>
      <c r="CC56" s="3"/>
      <c r="CD56" s="7"/>
      <c r="CE56" s="3"/>
      <c r="CF56" s="3"/>
      <c r="CG56" s="3"/>
      <c r="CH56" s="3"/>
      <c r="CI56" s="3"/>
      <c r="CJ56" s="3"/>
      <c r="CK56" s="3"/>
      <c r="CL56" s="3"/>
      <c r="CM56" s="7"/>
      <c r="CN56" s="3"/>
      <c r="CO56" s="3"/>
      <c r="CP56" s="3"/>
      <c r="CQ56" s="3"/>
      <c r="CR56" s="3"/>
      <c r="CS56" s="3"/>
      <c r="CT56" s="3"/>
      <c r="CU56" s="14"/>
      <c r="CV56" s="15"/>
      <c r="CW56" s="3"/>
      <c r="CX56" s="3"/>
      <c r="CY56" s="3"/>
      <c r="CZ56" s="3"/>
      <c r="DA56" s="3"/>
      <c r="DB56" s="3"/>
      <c r="DC56" s="3"/>
      <c r="DD56" s="3"/>
      <c r="DE56" s="7"/>
      <c r="DF56" s="3"/>
      <c r="DG56" s="3"/>
      <c r="DH56" s="3"/>
      <c r="DI56" s="3"/>
      <c r="DJ56" s="3"/>
      <c r="DK56" s="3"/>
      <c r="DL56" s="3"/>
      <c r="DM56" s="3"/>
      <c r="DN56" s="7"/>
    </row>
    <row r="57" spans="1:118">
      <c r="A57" s="13" t="s">
        <v>11</v>
      </c>
      <c r="I57" s="14"/>
      <c r="J57" s="15"/>
      <c r="R57" s="14"/>
      <c r="S57" s="15"/>
      <c r="AA57" s="14"/>
      <c r="AB57" s="15"/>
      <c r="AJ57" s="14"/>
      <c r="AK57" s="15"/>
      <c r="AL57" s="4"/>
      <c r="AM57" s="4"/>
      <c r="AN57" s="4"/>
      <c r="AO57" s="4"/>
      <c r="AP57" s="4"/>
      <c r="AQ57" s="4"/>
      <c r="AR57" s="4"/>
      <c r="AS57" s="4"/>
      <c r="AT57" s="8"/>
      <c r="AU57" s="4"/>
      <c r="AV57" s="4"/>
      <c r="AW57" s="4"/>
      <c r="AX57" s="4"/>
      <c r="AY57" s="4"/>
      <c r="AZ57" s="4"/>
      <c r="BA57" s="4"/>
      <c r="BB57" s="4"/>
      <c r="BC57" s="8"/>
      <c r="BD57" s="4"/>
      <c r="BE57" s="4"/>
      <c r="BF57" s="4"/>
      <c r="BG57" s="4"/>
      <c r="BH57" s="4"/>
      <c r="BI57" s="4"/>
      <c r="BJ57" s="4"/>
      <c r="BK57" s="4"/>
      <c r="BL57" s="8"/>
      <c r="BM57" s="3"/>
      <c r="BN57" s="3"/>
      <c r="BO57" s="3"/>
      <c r="BP57" s="3"/>
      <c r="BQ57" s="3"/>
      <c r="BR57" s="3"/>
      <c r="BS57" s="3"/>
      <c r="BT57" s="14"/>
      <c r="BU57" s="15"/>
      <c r="BV57" s="3"/>
      <c r="BW57" s="3"/>
      <c r="BX57" s="3"/>
      <c r="BY57" s="3"/>
      <c r="BZ57" s="3"/>
      <c r="CA57" s="3"/>
      <c r="CB57" s="3"/>
      <c r="CC57" s="3"/>
      <c r="CD57" s="7"/>
      <c r="CE57" s="3"/>
      <c r="CF57" s="3"/>
      <c r="CG57" s="3"/>
      <c r="CH57" s="3"/>
      <c r="CI57" s="3"/>
      <c r="CJ57" s="3"/>
      <c r="CK57" s="3"/>
      <c r="CL57" s="3"/>
      <c r="CM57" s="7"/>
      <c r="CN57" s="3"/>
      <c r="CO57" s="3"/>
      <c r="CP57" s="3"/>
      <c r="CQ57" s="3"/>
      <c r="CR57" s="3"/>
      <c r="CS57" s="3"/>
      <c r="CT57" s="3"/>
      <c r="CU57" s="14"/>
      <c r="CV57" s="15"/>
      <c r="CW57" s="3"/>
      <c r="CX57" s="3"/>
      <c r="CY57" s="3"/>
      <c r="CZ57" s="3"/>
      <c r="DA57" s="3"/>
      <c r="DB57" s="3"/>
      <c r="DC57" s="3"/>
      <c r="DD57" s="3"/>
      <c r="DE57" s="7"/>
      <c r="DF57" s="3"/>
      <c r="DG57" s="3"/>
      <c r="DH57" s="3"/>
      <c r="DI57" s="3"/>
      <c r="DJ57" s="3"/>
      <c r="DK57" s="3"/>
      <c r="DL57" s="3"/>
      <c r="DM57" s="3"/>
      <c r="DN57" s="7"/>
    </row>
    <row r="58" spans="1:118">
      <c r="A58" s="17">
        <v>2010</v>
      </c>
      <c r="B58" s="3">
        <f>AVERAGE(B31:B34)</f>
        <v>114291638</v>
      </c>
      <c r="C58" s="3">
        <f t="shared" ref="C58:AI58" si="50">AVERAGE(C31:C34)</f>
        <v>3223583.75</v>
      </c>
      <c r="D58" s="3">
        <f t="shared" si="50"/>
        <v>2781699.25</v>
      </c>
      <c r="E58" s="3">
        <f t="shared" si="50"/>
        <v>3524463.75</v>
      </c>
      <c r="F58" s="3">
        <f t="shared" si="50"/>
        <v>4723500.75</v>
      </c>
      <c r="G58" s="3">
        <f t="shared" si="50"/>
        <v>2724348.5</v>
      </c>
      <c r="H58" s="3">
        <f t="shared" si="50"/>
        <v>3334543.5</v>
      </c>
      <c r="I58" s="14">
        <f t="shared" si="3"/>
        <v>20312139.5</v>
      </c>
      <c r="J58" s="15">
        <f t="shared" si="4"/>
        <v>93979498.5</v>
      </c>
      <c r="K58" s="3">
        <f t="shared" si="50"/>
        <v>83921465.25</v>
      </c>
      <c r="L58" s="3">
        <f t="shared" si="50"/>
        <v>2410401.25</v>
      </c>
      <c r="M58" s="3">
        <f t="shared" si="50"/>
        <v>2051423.75</v>
      </c>
      <c r="N58" s="3">
        <f t="shared" si="50"/>
        <v>2597421.5</v>
      </c>
      <c r="O58" s="3">
        <f t="shared" si="50"/>
        <v>3598353.75</v>
      </c>
      <c r="P58" s="3">
        <f t="shared" si="50"/>
        <v>2004412.25</v>
      </c>
      <c r="Q58" s="3">
        <f t="shared" si="50"/>
        <v>2466656</v>
      </c>
      <c r="R58" s="14">
        <f>SUM(L58:Q58)</f>
        <v>15128668.5</v>
      </c>
      <c r="S58" s="15">
        <f>K58-R58</f>
        <v>68792796.75</v>
      </c>
      <c r="T58" s="3">
        <f t="shared" si="50"/>
        <v>46406173.75</v>
      </c>
      <c r="U58" s="3">
        <f t="shared" si="50"/>
        <v>1322015.75</v>
      </c>
      <c r="V58" s="3">
        <f t="shared" si="50"/>
        <v>1093166.25</v>
      </c>
      <c r="W58" s="3">
        <f t="shared" si="50"/>
        <v>1312227.75</v>
      </c>
      <c r="X58" s="3">
        <f t="shared" si="50"/>
        <v>2077007.5</v>
      </c>
      <c r="Y58" s="3">
        <f t="shared" si="50"/>
        <v>1066563.75</v>
      </c>
      <c r="Z58" s="3">
        <f t="shared" si="50"/>
        <v>1348022.75</v>
      </c>
      <c r="AA58" s="14">
        <f>SUM(U58:Z58)</f>
        <v>8219003.75</v>
      </c>
      <c r="AB58" s="15">
        <f>T58-AA58</f>
        <v>38187170</v>
      </c>
      <c r="AC58" s="3">
        <f t="shared" si="50"/>
        <v>2607195.5</v>
      </c>
      <c r="AD58" s="3">
        <f t="shared" si="50"/>
        <v>78133.25</v>
      </c>
      <c r="AE58" s="3">
        <f t="shared" si="50"/>
        <v>90150</v>
      </c>
      <c r="AF58" s="3">
        <f t="shared" si="50"/>
        <v>102770.75</v>
      </c>
      <c r="AG58" s="3">
        <f t="shared" si="50"/>
        <v>145410</v>
      </c>
      <c r="AH58" s="3">
        <f t="shared" si="50"/>
        <v>84401.75</v>
      </c>
      <c r="AI58" s="3">
        <f t="shared" si="50"/>
        <v>103479.5</v>
      </c>
      <c r="AJ58" s="14">
        <f>SUM(AD58:AI58)</f>
        <v>604345.25</v>
      </c>
      <c r="AK58" s="15">
        <f>AC58-AJ58</f>
        <v>2002850.25</v>
      </c>
      <c r="AL58" s="4">
        <f t="shared" ref="AL58:AT60" si="51">AC58/(AC58+T58)*100</f>
        <v>5.3193558000504115</v>
      </c>
      <c r="AM58" s="4">
        <f t="shared" si="51"/>
        <v>5.5803525196246966</v>
      </c>
      <c r="AN58" s="4">
        <f t="shared" si="51"/>
        <v>7.6184198433850634</v>
      </c>
      <c r="AO58" s="4">
        <f t="shared" si="51"/>
        <v>7.2629582292843411</v>
      </c>
      <c r="AP58" s="4">
        <f t="shared" si="51"/>
        <v>6.5428750448554327</v>
      </c>
      <c r="AQ58" s="4">
        <f t="shared" si="51"/>
        <v>7.3331259711954884</v>
      </c>
      <c r="AR58" s="4">
        <f t="shared" si="51"/>
        <v>7.1291312156078295</v>
      </c>
      <c r="AS58" s="4">
        <f t="shared" si="51"/>
        <v>6.8493862137834514</v>
      </c>
      <c r="AT58" s="8">
        <f t="shared" si="51"/>
        <v>4.9834517065215955</v>
      </c>
      <c r="AU58" s="4">
        <f t="shared" ref="AU58:BC60" si="52">(AC58+T58)/K58*100</f>
        <v>58.403853059512691</v>
      </c>
      <c r="AV58" s="4">
        <f t="shared" si="52"/>
        <v>58.087797622906145</v>
      </c>
      <c r="AW58" s="4">
        <f t="shared" si="52"/>
        <v>57.682682575942678</v>
      </c>
      <c r="AX58" s="4">
        <f t="shared" si="52"/>
        <v>54.47704579329924</v>
      </c>
      <c r="AY58" s="4">
        <f t="shared" si="52"/>
        <v>61.762062721042923</v>
      </c>
      <c r="AZ58" s="4">
        <f t="shared" si="52"/>
        <v>57.421595782005419</v>
      </c>
      <c r="BA58" s="4">
        <f t="shared" si="52"/>
        <v>58.844940275417414</v>
      </c>
      <c r="BB58" s="4">
        <f t="shared" si="52"/>
        <v>58.322045988382918</v>
      </c>
      <c r="BC58" s="8">
        <f t="shared" si="52"/>
        <v>58.421843781195015</v>
      </c>
      <c r="BD58" s="4">
        <f t="shared" ref="BD58:BL60" si="53">T58/B58*100</f>
        <v>40.603297460834362</v>
      </c>
      <c r="BE58" s="4">
        <f t="shared" si="53"/>
        <v>41.010746192029288</v>
      </c>
      <c r="BF58" s="4">
        <f t="shared" si="53"/>
        <v>39.29850611995527</v>
      </c>
      <c r="BG58" s="4">
        <f t="shared" si="53"/>
        <v>37.23198316339613</v>
      </c>
      <c r="BH58" s="4">
        <f t="shared" si="53"/>
        <v>43.971783004374458</v>
      </c>
      <c r="BI58" s="4">
        <f t="shared" si="53"/>
        <v>39.149314047009767</v>
      </c>
      <c r="BJ58" s="4">
        <f t="shared" si="53"/>
        <v>40.426005838580302</v>
      </c>
      <c r="BK58" s="4">
        <f t="shared" si="53"/>
        <v>40.463505826158787</v>
      </c>
      <c r="BL58" s="8">
        <f t="shared" si="53"/>
        <v>40.633511148178769</v>
      </c>
      <c r="BM58" s="3">
        <v>12723475.291999999</v>
      </c>
      <c r="BN58" s="3">
        <v>370359.09</v>
      </c>
      <c r="BO58" s="3">
        <v>410328.25799999997</v>
      </c>
      <c r="BP58" s="3">
        <v>351184.027</v>
      </c>
      <c r="BQ58" s="3">
        <v>909545.46400000004</v>
      </c>
      <c r="BR58" s="3">
        <v>355521.13500000001</v>
      </c>
      <c r="BS58" s="3">
        <v>400282.75400000002</v>
      </c>
      <c r="BT58" s="14">
        <f t="shared" si="44"/>
        <v>2797220.7280000006</v>
      </c>
      <c r="BU58" s="15">
        <f t="shared" si="45"/>
        <v>9926254.5639999993</v>
      </c>
      <c r="BV58" s="3">
        <f>BM58/B58*1000000</f>
        <v>111324.63857067128</v>
      </c>
      <c r="BW58" s="3">
        <f t="shared" ref="BW58:CD60" si="54">BN58/C58*1000000</f>
        <v>114890.48175031904</v>
      </c>
      <c r="BX58" s="3">
        <f t="shared" si="54"/>
        <v>147509.92868837275</v>
      </c>
      <c r="BY58" s="3">
        <f t="shared" si="54"/>
        <v>99641.832605031057</v>
      </c>
      <c r="BZ58" s="3">
        <f t="shared" si="54"/>
        <v>192557.49329562401</v>
      </c>
      <c r="CA58" s="3">
        <f t="shared" si="54"/>
        <v>130497.67127810558</v>
      </c>
      <c r="CB58" s="3">
        <f t="shared" si="54"/>
        <v>120041.24522592073</v>
      </c>
      <c r="CC58" s="3">
        <f t="shared" si="54"/>
        <v>137711.77221385273</v>
      </c>
      <c r="CD58" s="7">
        <f>BU58/J58*1000000</f>
        <v>105621.48896761776</v>
      </c>
      <c r="CE58" s="3">
        <f>BM58/T58*1000000</f>
        <v>274176.34904666105</v>
      </c>
      <c r="CF58" s="3">
        <f t="shared" ref="CF58:CM60" si="55">BN58/U58*1000000</f>
        <v>280147.25997023867</v>
      </c>
      <c r="CG58" s="3">
        <f t="shared" si="55"/>
        <v>375357.59816953732</v>
      </c>
      <c r="CH58" s="3">
        <f t="shared" si="55"/>
        <v>267624.29540146521</v>
      </c>
      <c r="CI58" s="3">
        <f t="shared" si="55"/>
        <v>437911.49719006795</v>
      </c>
      <c r="CJ58" s="3">
        <f t="shared" si="55"/>
        <v>333333.22551043011</v>
      </c>
      <c r="CK58" s="3">
        <f t="shared" si="55"/>
        <v>296940.65178054303</v>
      </c>
      <c r="CL58" s="3">
        <f t="shared" si="55"/>
        <v>340335.74056953075</v>
      </c>
      <c r="CM58" s="7">
        <f t="shared" si="55"/>
        <v>259936.89933032481</v>
      </c>
      <c r="CN58" s="3">
        <v>11965979.01</v>
      </c>
      <c r="CO58" s="3">
        <v>348466.63</v>
      </c>
      <c r="CP58" s="3">
        <v>380884.16200000001</v>
      </c>
      <c r="CQ58" s="3">
        <v>326658.13099999999</v>
      </c>
      <c r="CR58" s="3">
        <v>855024.81599999999</v>
      </c>
      <c r="CS58" s="3">
        <v>331009.27899999998</v>
      </c>
      <c r="CT58" s="3">
        <v>381245.57799999998</v>
      </c>
      <c r="CU58" s="14">
        <f>SUM(CO58:CT58)</f>
        <v>2623288.5959999999</v>
      </c>
      <c r="CV58" s="15">
        <f>CN58-CU58</f>
        <v>9342690.4140000008</v>
      </c>
      <c r="CW58" s="3">
        <f>CN58/B58*1000000</f>
        <v>104696.88963596795</v>
      </c>
      <c r="CX58" s="3">
        <f t="shared" ref="CX58:DE60" si="56">CO58/C58*1000000</f>
        <v>108099.13966094413</v>
      </c>
      <c r="CY58" s="3">
        <f t="shared" si="56"/>
        <v>136924.99719371172</v>
      </c>
      <c r="CZ58" s="3">
        <f t="shared" si="56"/>
        <v>92683.072992309826</v>
      </c>
      <c r="DA58" s="3">
        <f t="shared" si="56"/>
        <v>181015.0693847143</v>
      </c>
      <c r="DB58" s="3">
        <f t="shared" si="56"/>
        <v>121500.34366014479</v>
      </c>
      <c r="DC58" s="3">
        <f t="shared" si="56"/>
        <v>114332.16510745774</v>
      </c>
      <c r="DD58" s="3">
        <f t="shared" si="56"/>
        <v>129148.8075886836</v>
      </c>
      <c r="DE58" s="7">
        <f t="shared" si="56"/>
        <v>99412.005417330467</v>
      </c>
      <c r="DF58" s="3">
        <f>CN58/T58*1000000</f>
        <v>257853.17002137026</v>
      </c>
      <c r="DG58" s="3">
        <f t="shared" ref="DG58:DN60" si="57">CO58/U58*1000000</f>
        <v>263587.35136098036</v>
      </c>
      <c r="DH58" s="3">
        <f t="shared" si="57"/>
        <v>348422.90639689984</v>
      </c>
      <c r="DI58" s="3">
        <f t="shared" si="57"/>
        <v>248934.02155228009</v>
      </c>
      <c r="DJ58" s="3">
        <f t="shared" si="57"/>
        <v>411661.88181795203</v>
      </c>
      <c r="DK58" s="3">
        <f t="shared" si="57"/>
        <v>310351.14309857239</v>
      </c>
      <c r="DL58" s="3">
        <f t="shared" si="57"/>
        <v>282818.3559958465</v>
      </c>
      <c r="DM58" s="3">
        <f t="shared" si="57"/>
        <v>319173.54898396292</v>
      </c>
      <c r="DN58" s="7">
        <f t="shared" si="57"/>
        <v>244655.21833642034</v>
      </c>
    </row>
    <row r="59" spans="1:118">
      <c r="A59" s="17">
        <v>2011</v>
      </c>
      <c r="B59" s="3">
        <f>AVERAGE(B35:B38)</f>
        <v>115684856</v>
      </c>
      <c r="C59" s="3">
        <f t="shared" ref="C59:AI59" si="58">AVERAGE(C35:C38)</f>
        <v>3275631</v>
      </c>
      <c r="D59" s="3">
        <f t="shared" si="58"/>
        <v>2818132.75</v>
      </c>
      <c r="E59" s="3">
        <f t="shared" si="58"/>
        <v>3559685</v>
      </c>
      <c r="F59" s="3">
        <f t="shared" si="58"/>
        <v>4797288.25</v>
      </c>
      <c r="G59" s="3">
        <f t="shared" si="58"/>
        <v>2767437.75</v>
      </c>
      <c r="H59" s="3">
        <f t="shared" si="58"/>
        <v>3376668</v>
      </c>
      <c r="I59" s="14">
        <f t="shared" si="3"/>
        <v>20594842.75</v>
      </c>
      <c r="J59" s="15">
        <f t="shared" si="4"/>
        <v>95090013.25</v>
      </c>
      <c r="K59" s="3">
        <f t="shared" si="58"/>
        <v>85382296.5</v>
      </c>
      <c r="L59" s="3">
        <f t="shared" si="58"/>
        <v>2465289.5</v>
      </c>
      <c r="M59" s="3">
        <f t="shared" si="58"/>
        <v>2118820.25</v>
      </c>
      <c r="N59" s="3">
        <f t="shared" si="58"/>
        <v>2618021.75</v>
      </c>
      <c r="O59" s="3">
        <f t="shared" si="58"/>
        <v>3674998.5</v>
      </c>
      <c r="P59" s="3">
        <f t="shared" si="58"/>
        <v>2054645</v>
      </c>
      <c r="Q59" s="3">
        <f t="shared" si="58"/>
        <v>2525238.25</v>
      </c>
      <c r="R59" s="14">
        <f>SUM(L59:Q59)</f>
        <v>15457013.25</v>
      </c>
      <c r="S59" s="15">
        <f>K59-R59</f>
        <v>69925283.25</v>
      </c>
      <c r="T59" s="3">
        <f t="shared" si="58"/>
        <v>47425600.75</v>
      </c>
      <c r="U59" s="3">
        <f t="shared" si="58"/>
        <v>1360805</v>
      </c>
      <c r="V59" s="3">
        <f t="shared" si="58"/>
        <v>1171116.5</v>
      </c>
      <c r="W59" s="3">
        <f t="shared" si="58"/>
        <v>1296300.5</v>
      </c>
      <c r="X59" s="3">
        <f t="shared" si="58"/>
        <v>2094119</v>
      </c>
      <c r="Y59" s="3">
        <f t="shared" si="58"/>
        <v>1136757.25</v>
      </c>
      <c r="Z59" s="3">
        <f t="shared" si="58"/>
        <v>1392197.5</v>
      </c>
      <c r="AA59" s="14">
        <f>SUM(U59:Z59)</f>
        <v>8451295.75</v>
      </c>
      <c r="AB59" s="15">
        <f>T59-AA59</f>
        <v>38974305</v>
      </c>
      <c r="AC59" s="3">
        <f t="shared" si="58"/>
        <v>2593364</v>
      </c>
      <c r="AD59" s="3">
        <f t="shared" si="58"/>
        <v>87712.75</v>
      </c>
      <c r="AE59" s="3">
        <f t="shared" si="58"/>
        <v>74124.5</v>
      </c>
      <c r="AF59" s="3">
        <f t="shared" si="58"/>
        <v>95701.5</v>
      </c>
      <c r="AG59" s="3">
        <f t="shared" si="58"/>
        <v>136281</v>
      </c>
      <c r="AH59" s="3">
        <f t="shared" si="58"/>
        <v>78815.5</v>
      </c>
      <c r="AI59" s="3">
        <f t="shared" si="58"/>
        <v>111958.25</v>
      </c>
      <c r="AJ59" s="14">
        <f>SUM(AD59:AI59)</f>
        <v>584593.5</v>
      </c>
      <c r="AK59" s="15">
        <f>AC59-AJ59</f>
        <v>2008770.5</v>
      </c>
      <c r="AL59" s="4">
        <f t="shared" si="51"/>
        <v>5.1847614459073741</v>
      </c>
      <c r="AM59" s="4">
        <f t="shared" si="51"/>
        <v>6.0553451968400109</v>
      </c>
      <c r="AN59" s="4">
        <f t="shared" si="51"/>
        <v>5.9526228256217069</v>
      </c>
      <c r="AO59" s="4">
        <f t="shared" si="51"/>
        <v>6.8750978806064929</v>
      </c>
      <c r="AP59" s="4">
        <f t="shared" si="51"/>
        <v>6.1101596126255382</v>
      </c>
      <c r="AQ59" s="4">
        <f t="shared" si="51"/>
        <v>6.483815962475302</v>
      </c>
      <c r="AR59" s="4">
        <f t="shared" si="51"/>
        <v>7.4432617765813145</v>
      </c>
      <c r="AS59" s="4">
        <f t="shared" si="51"/>
        <v>6.469684209553586</v>
      </c>
      <c r="AT59" s="8">
        <f t="shared" si="51"/>
        <v>4.9014635321841578</v>
      </c>
      <c r="AU59" s="4">
        <f t="shared" si="52"/>
        <v>58.582360513107069</v>
      </c>
      <c r="AV59" s="4">
        <f t="shared" si="52"/>
        <v>58.756496955022932</v>
      </c>
      <c r="AW59" s="4">
        <f t="shared" si="52"/>
        <v>58.770487963761909</v>
      </c>
      <c r="AX59" s="4">
        <f t="shared" si="52"/>
        <v>53.16999371758466</v>
      </c>
      <c r="AY59" s="4">
        <f t="shared" si="52"/>
        <v>60.691181234495737</v>
      </c>
      <c r="AZ59" s="4">
        <f t="shared" si="52"/>
        <v>59.16217886788229</v>
      </c>
      <c r="BA59" s="4">
        <f t="shared" si="52"/>
        <v>59.564904420404687</v>
      </c>
      <c r="BB59" s="4">
        <f t="shared" si="52"/>
        <v>58.458184022065197</v>
      </c>
      <c r="BC59" s="8">
        <f t="shared" si="52"/>
        <v>58.609809778639686</v>
      </c>
      <c r="BD59" s="4">
        <f t="shared" si="53"/>
        <v>40.995513492275947</v>
      </c>
      <c r="BE59" s="4">
        <f t="shared" si="53"/>
        <v>41.543293490628216</v>
      </c>
      <c r="BF59" s="4">
        <f t="shared" si="53"/>
        <v>41.556470325963176</v>
      </c>
      <c r="BG59" s="4">
        <f t="shared" si="53"/>
        <v>36.416157609451396</v>
      </c>
      <c r="BH59" s="4">
        <f t="shared" si="53"/>
        <v>43.652140352416808</v>
      </c>
      <c r="BI59" s="4">
        <f t="shared" si="53"/>
        <v>41.076163321108126</v>
      </c>
      <c r="BJ59" s="4">
        <f t="shared" si="53"/>
        <v>41.229919553832353</v>
      </c>
      <c r="BK59" s="4">
        <f t="shared" si="53"/>
        <v>41.035980961787146</v>
      </c>
      <c r="BL59" s="8">
        <f t="shared" si="53"/>
        <v>40.986748942323871</v>
      </c>
      <c r="BM59" s="3">
        <v>14002703.407</v>
      </c>
      <c r="BN59" s="3">
        <v>395894.78899999999</v>
      </c>
      <c r="BO59" s="3">
        <v>462980.54</v>
      </c>
      <c r="BP59" s="3">
        <v>374595.31599999999</v>
      </c>
      <c r="BQ59" s="3">
        <v>994515.32499999995</v>
      </c>
      <c r="BR59" s="3">
        <v>405310.984</v>
      </c>
      <c r="BS59" s="3">
        <v>423988.78399999999</v>
      </c>
      <c r="BT59" s="14">
        <f t="shared" si="44"/>
        <v>3057285.7379999999</v>
      </c>
      <c r="BU59" s="15">
        <f t="shared" si="45"/>
        <v>10945417.669</v>
      </c>
      <c r="BV59" s="3">
        <f>BM59/B59*1000000</f>
        <v>121041.80176357742</v>
      </c>
      <c r="BW59" s="3">
        <f t="shared" si="54"/>
        <v>120860.6186105822</v>
      </c>
      <c r="BX59" s="3">
        <f t="shared" si="54"/>
        <v>164286.2778554346</v>
      </c>
      <c r="BY59" s="3">
        <f t="shared" si="54"/>
        <v>105232.71469245171</v>
      </c>
      <c r="BZ59" s="3">
        <f t="shared" si="54"/>
        <v>207307.81082416716</v>
      </c>
      <c r="CA59" s="3">
        <f t="shared" si="54"/>
        <v>146457.12771678425</v>
      </c>
      <c r="CB59" s="3">
        <f t="shared" si="54"/>
        <v>125564.24972783819</v>
      </c>
      <c r="CC59" s="3">
        <f t="shared" si="54"/>
        <v>148449.0935479466</v>
      </c>
      <c r="CD59" s="7">
        <f t="shared" si="54"/>
        <v>115105.85912133101</v>
      </c>
      <c r="CE59" s="3">
        <f>BM59/T59*1000000</f>
        <v>295256.21574756748</v>
      </c>
      <c r="CF59" s="3">
        <f t="shared" si="55"/>
        <v>290926.90650019661</v>
      </c>
      <c r="CG59" s="3">
        <f t="shared" si="55"/>
        <v>395332.60781485017</v>
      </c>
      <c r="CH59" s="3">
        <f t="shared" si="55"/>
        <v>288972.59238887898</v>
      </c>
      <c r="CI59" s="3">
        <f t="shared" si="55"/>
        <v>474908.69668820157</v>
      </c>
      <c r="CJ59" s="3">
        <f t="shared" si="55"/>
        <v>356550.16407416802</v>
      </c>
      <c r="CK59" s="3">
        <f t="shared" si="55"/>
        <v>304546.43396500853</v>
      </c>
      <c r="CL59" s="3">
        <f t="shared" si="55"/>
        <v>361753.49064076948</v>
      </c>
      <c r="CM59" s="7">
        <f t="shared" si="55"/>
        <v>280836.76332393871</v>
      </c>
      <c r="CN59" s="3">
        <v>12424948.289999999</v>
      </c>
      <c r="CO59" s="3">
        <v>363921.69</v>
      </c>
      <c r="CP59" s="3">
        <v>413999.38500000001</v>
      </c>
      <c r="CQ59" s="3">
        <v>334984.42099999997</v>
      </c>
      <c r="CR59" s="3">
        <v>908761.51599999995</v>
      </c>
      <c r="CS59" s="3">
        <v>353566.43400000001</v>
      </c>
      <c r="CT59" s="3">
        <v>388541.53100000002</v>
      </c>
      <c r="CU59" s="14">
        <f>SUM(CO59:CT59)</f>
        <v>2763774.9769999995</v>
      </c>
      <c r="CV59" s="15">
        <f>CN59-CU59</f>
        <v>9661173.3129999992</v>
      </c>
      <c r="CW59" s="3">
        <f>CN59/B59*1000000</f>
        <v>107403.4123360105</v>
      </c>
      <c r="CX59" s="3">
        <f t="shared" si="56"/>
        <v>111099.72093926331</v>
      </c>
      <c r="CY59" s="3">
        <f t="shared" si="56"/>
        <v>146905.56539609429</v>
      </c>
      <c r="CZ59" s="3">
        <f t="shared" si="56"/>
        <v>94105.0741849349</v>
      </c>
      <c r="DA59" s="3">
        <f t="shared" si="56"/>
        <v>189432.33523647446</v>
      </c>
      <c r="DB59" s="3">
        <f t="shared" si="56"/>
        <v>127759.48944109042</v>
      </c>
      <c r="DC59" s="3">
        <f t="shared" si="56"/>
        <v>115066.54814746371</v>
      </c>
      <c r="DD59" s="3">
        <f t="shared" si="56"/>
        <v>134197.43042223516</v>
      </c>
      <c r="DE59" s="7">
        <f t="shared" si="56"/>
        <v>101600.2941086981</v>
      </c>
      <c r="DF59" s="3">
        <f>CN59/T59*1000000</f>
        <v>261988.21087153017</v>
      </c>
      <c r="DG59" s="3">
        <f t="shared" si="57"/>
        <v>267431.18227813684</v>
      </c>
      <c r="DH59" s="3">
        <f t="shared" si="57"/>
        <v>353508.28461557836</v>
      </c>
      <c r="DI59" s="3">
        <f t="shared" si="57"/>
        <v>258415.71533760882</v>
      </c>
      <c r="DJ59" s="3">
        <f t="shared" si="57"/>
        <v>433958.87053219037</v>
      </c>
      <c r="DK59" s="3">
        <f t="shared" si="57"/>
        <v>311030.72709674825</v>
      </c>
      <c r="DL59" s="3">
        <f t="shared" si="57"/>
        <v>279085.06587607</v>
      </c>
      <c r="DM59" s="3">
        <f t="shared" si="57"/>
        <v>327023.81489844318</v>
      </c>
      <c r="DN59" s="7">
        <f t="shared" si="57"/>
        <v>247885.71118843553</v>
      </c>
    </row>
    <row r="60" spans="1:118">
      <c r="A60" s="17">
        <v>2012</v>
      </c>
      <c r="B60" s="3">
        <f>AVERAGE(B39:B42)</f>
        <v>117055022.25</v>
      </c>
      <c r="C60" s="3">
        <f t="shared" ref="C60:AI61" si="59">AVERAGE(C39:C42)</f>
        <v>3328659.75</v>
      </c>
      <c r="D60" s="3">
        <f t="shared" si="59"/>
        <v>2854373.5</v>
      </c>
      <c r="E60" s="3">
        <f t="shared" si="59"/>
        <v>3598669</v>
      </c>
      <c r="F60" s="3">
        <f t="shared" si="59"/>
        <v>4869025.5</v>
      </c>
      <c r="G60" s="3">
        <f t="shared" si="59"/>
        <v>2809858.25</v>
      </c>
      <c r="H60" s="3">
        <f t="shared" si="59"/>
        <v>3419361.5</v>
      </c>
      <c r="I60" s="14">
        <f t="shared" si="3"/>
        <v>20879947.5</v>
      </c>
      <c r="J60" s="15">
        <f t="shared" si="4"/>
        <v>96175074.75</v>
      </c>
      <c r="K60" s="3">
        <f t="shared" si="59"/>
        <v>86988213.5</v>
      </c>
      <c r="L60" s="3">
        <f t="shared" si="59"/>
        <v>2532468</v>
      </c>
      <c r="M60" s="3">
        <f t="shared" si="59"/>
        <v>2155229.5</v>
      </c>
      <c r="N60" s="3">
        <f t="shared" si="59"/>
        <v>2713175.75</v>
      </c>
      <c r="O60" s="3">
        <f t="shared" si="59"/>
        <v>3731740.25</v>
      </c>
      <c r="P60" s="3">
        <f t="shared" si="59"/>
        <v>2109565.5</v>
      </c>
      <c r="Q60" s="3">
        <f t="shared" si="59"/>
        <v>2538242.75</v>
      </c>
      <c r="R60" s="14">
        <f>SUM(L60:Q60)</f>
        <v>15780421.75</v>
      </c>
      <c r="S60" s="15">
        <f>K60-R60</f>
        <v>71207791.75</v>
      </c>
      <c r="T60" s="3">
        <f t="shared" si="59"/>
        <v>48977199.25</v>
      </c>
      <c r="U60" s="3">
        <f t="shared" si="59"/>
        <v>1411904.25</v>
      </c>
      <c r="V60" s="3">
        <f t="shared" si="59"/>
        <v>1212400.75</v>
      </c>
      <c r="W60" s="3">
        <f t="shared" si="59"/>
        <v>1400336.25</v>
      </c>
      <c r="X60" s="3">
        <f t="shared" si="59"/>
        <v>2159865.5</v>
      </c>
      <c r="Y60" s="3">
        <f t="shared" si="59"/>
        <v>1197141.5</v>
      </c>
      <c r="Z60" s="3">
        <f t="shared" si="59"/>
        <v>1436742</v>
      </c>
      <c r="AA60" s="14">
        <f>SUM(U60:Z60)</f>
        <v>8818390.25</v>
      </c>
      <c r="AB60" s="15">
        <f>T60-AA60</f>
        <v>40158809</v>
      </c>
      <c r="AC60" s="3">
        <f t="shared" si="59"/>
        <v>2533999.5</v>
      </c>
      <c r="AD60" s="3">
        <f t="shared" si="59"/>
        <v>93586</v>
      </c>
      <c r="AE60" s="3">
        <f t="shared" si="59"/>
        <v>70671.25</v>
      </c>
      <c r="AF60" s="3">
        <f t="shared" si="59"/>
        <v>96449.5</v>
      </c>
      <c r="AG60" s="3">
        <f t="shared" si="59"/>
        <v>132423.5</v>
      </c>
      <c r="AH60" s="3">
        <f t="shared" si="59"/>
        <v>81086.25</v>
      </c>
      <c r="AI60" s="3">
        <f t="shared" si="59"/>
        <v>100496.75</v>
      </c>
      <c r="AJ60" s="14">
        <f>SUM(AD60:AI60)</f>
        <v>574713.25</v>
      </c>
      <c r="AK60" s="15">
        <f>AC60-AJ60</f>
        <v>1959286.25</v>
      </c>
      <c r="AL60" s="4">
        <f t="shared" si="51"/>
        <v>4.9193176658502829</v>
      </c>
      <c r="AM60" s="4">
        <f t="shared" si="51"/>
        <v>6.216313921661067</v>
      </c>
      <c r="AN60" s="4">
        <f t="shared" si="51"/>
        <v>5.5079722727952909</v>
      </c>
      <c r="AO60" s="4">
        <f t="shared" si="51"/>
        <v>6.4437746016756243</v>
      </c>
      <c r="AP60" s="4">
        <f t="shared" si="51"/>
        <v>5.7769112009873096</v>
      </c>
      <c r="AQ60" s="4">
        <f t="shared" si="51"/>
        <v>6.3436465058750295</v>
      </c>
      <c r="AR60" s="4">
        <f t="shared" si="51"/>
        <v>6.5374848246571986</v>
      </c>
      <c r="AS60" s="4">
        <f t="shared" si="51"/>
        <v>6.118459676293357</v>
      </c>
      <c r="AT60" s="8">
        <f t="shared" si="51"/>
        <v>4.6518871244539479</v>
      </c>
      <c r="AU60" s="4">
        <f t="shared" si="52"/>
        <v>59.216296872219367</v>
      </c>
      <c r="AV60" s="4">
        <f t="shared" si="52"/>
        <v>59.447552743015905</v>
      </c>
      <c r="AW60" s="4">
        <f t="shared" si="52"/>
        <v>59.532963890852464</v>
      </c>
      <c r="AX60" s="4">
        <f t="shared" si="52"/>
        <v>55.167297953330149</v>
      </c>
      <c r="AY60" s="4">
        <f t="shared" si="52"/>
        <v>61.426810185944746</v>
      </c>
      <c r="AZ60" s="4">
        <f t="shared" si="52"/>
        <v>60.591991573620248</v>
      </c>
      <c r="BA60" s="4">
        <f t="shared" si="52"/>
        <v>60.563110049265376</v>
      </c>
      <c r="BB60" s="4">
        <f t="shared" si="52"/>
        <v>59.523779838140257</v>
      </c>
      <c r="BC60" s="8">
        <f t="shared" si="52"/>
        <v>59.148155300013215</v>
      </c>
      <c r="BD60" s="4">
        <f t="shared" si="53"/>
        <v>41.841177173412561</v>
      </c>
      <c r="BE60" s="4">
        <f t="shared" si="53"/>
        <v>42.416598752696189</v>
      </c>
      <c r="BF60" s="4">
        <f t="shared" si="53"/>
        <v>42.475196395986721</v>
      </c>
      <c r="BG60" s="4">
        <f t="shared" si="53"/>
        <v>38.91261602553611</v>
      </c>
      <c r="BH60" s="4">
        <f t="shared" si="53"/>
        <v>44.359297358372842</v>
      </c>
      <c r="BI60" s="4">
        <f t="shared" si="53"/>
        <v>42.605049560774106</v>
      </c>
      <c r="BJ60" s="4">
        <f t="shared" si="53"/>
        <v>42.017844559576403</v>
      </c>
      <c r="BK60" s="4">
        <f t="shared" si="53"/>
        <v>42.233775970940542</v>
      </c>
      <c r="BL60" s="8">
        <f t="shared" si="53"/>
        <v>41.755942591560085</v>
      </c>
      <c r="BM60" s="3">
        <v>15078275.839</v>
      </c>
      <c r="BN60" s="3">
        <v>424562.109</v>
      </c>
      <c r="BO60" s="3">
        <v>510947.16399999999</v>
      </c>
      <c r="BP60" s="3">
        <v>414023.36499999999</v>
      </c>
      <c r="BQ60" s="3">
        <v>1079021.233</v>
      </c>
      <c r="BR60" s="3">
        <v>441954.45899999997</v>
      </c>
      <c r="BS60" s="3">
        <v>448698.01699999999</v>
      </c>
      <c r="BT60" s="14">
        <f>SUM(BN60:BS60)</f>
        <v>3319206.3470000001</v>
      </c>
      <c r="BU60" s="15">
        <f>BM60-BT60</f>
        <v>11759069.491999999</v>
      </c>
      <c r="BV60" s="3">
        <f>BM60/B60*1000000</f>
        <v>128813.57458372531</v>
      </c>
      <c r="BW60" s="3">
        <f t="shared" si="54"/>
        <v>127547.46381032186</v>
      </c>
      <c r="BX60" s="3">
        <f t="shared" si="54"/>
        <v>179005.01248347491</v>
      </c>
      <c r="BY60" s="3">
        <f t="shared" si="54"/>
        <v>115049.02645950489</v>
      </c>
      <c r="BZ60" s="3">
        <f t="shared" si="54"/>
        <v>221609.27951599349</v>
      </c>
      <c r="CA60" s="3">
        <f t="shared" si="54"/>
        <v>157287.10122654762</v>
      </c>
      <c r="CB60" s="3">
        <f t="shared" si="54"/>
        <v>131222.74933492701</v>
      </c>
      <c r="CC60" s="3">
        <f t="shared" si="54"/>
        <v>158966.22091602482</v>
      </c>
      <c r="CD60" s="7">
        <f t="shared" si="54"/>
        <v>122267.3288538307</v>
      </c>
      <c r="CE60" s="3">
        <f>BM60/T60*1000000</f>
        <v>307863.17041189328</v>
      </c>
      <c r="CF60" s="3">
        <f t="shared" si="55"/>
        <v>300701.77138428472</v>
      </c>
      <c r="CG60" s="3">
        <f t="shared" si="55"/>
        <v>421434.21966705314</v>
      </c>
      <c r="CH60" s="3">
        <f t="shared" si="55"/>
        <v>295659.96381226293</v>
      </c>
      <c r="CI60" s="3">
        <f t="shared" si="55"/>
        <v>499577.97511002421</v>
      </c>
      <c r="CJ60" s="3">
        <f t="shared" si="55"/>
        <v>369174.78760864941</v>
      </c>
      <c r="CK60" s="3">
        <f t="shared" si="55"/>
        <v>312302.42938537325</v>
      </c>
      <c r="CL60" s="3">
        <f t="shared" si="55"/>
        <v>376395.94675456785</v>
      </c>
      <c r="CM60" s="7">
        <f t="shared" si="55"/>
        <v>292814.19904659025</v>
      </c>
      <c r="CN60" s="3">
        <v>12912907.41</v>
      </c>
      <c r="CO60" s="3">
        <v>379269.16</v>
      </c>
      <c r="CP60" s="3">
        <v>436095.80900000001</v>
      </c>
      <c r="CQ60" s="3">
        <v>354912.93699999998</v>
      </c>
      <c r="CR60" s="3">
        <v>949244.06400000001</v>
      </c>
      <c r="CS60" s="3">
        <v>373528.68099999998</v>
      </c>
      <c r="CT60" s="3">
        <v>400892.10800000001</v>
      </c>
      <c r="CU60" s="14">
        <f>SUM(CO60:CT60)</f>
        <v>2893942.7589999996</v>
      </c>
      <c r="CV60" s="15">
        <f>CN60-CU60</f>
        <v>10018964.651000001</v>
      </c>
      <c r="CW60" s="3">
        <f>CN60/B60*1000000</f>
        <v>110314.85161244331</v>
      </c>
      <c r="CX60" s="3">
        <f t="shared" si="56"/>
        <v>113940.5011281192</v>
      </c>
      <c r="CY60" s="3">
        <f t="shared" si="56"/>
        <v>152781.62055526371</v>
      </c>
      <c r="CZ60" s="3">
        <f t="shared" si="56"/>
        <v>98623.390203433533</v>
      </c>
      <c r="DA60" s="3">
        <f t="shared" si="56"/>
        <v>194955.65673254331</v>
      </c>
      <c r="DB60" s="3">
        <f t="shared" si="56"/>
        <v>132935.06211567789</v>
      </c>
      <c r="DC60" s="3">
        <f t="shared" si="56"/>
        <v>117241.8031846004</v>
      </c>
      <c r="DD60" s="3">
        <f t="shared" si="56"/>
        <v>138599.13962906276</v>
      </c>
      <c r="DE60" s="7">
        <f t="shared" si="56"/>
        <v>104174.23305407933</v>
      </c>
      <c r="DF60" s="3">
        <f>CN60/T60*1000000</f>
        <v>263651.40530162107</v>
      </c>
      <c r="DG60" s="3">
        <f t="shared" si="57"/>
        <v>268622.43668435729</v>
      </c>
      <c r="DH60" s="3">
        <f t="shared" si="57"/>
        <v>359696.08976239915</v>
      </c>
      <c r="DI60" s="3">
        <f t="shared" si="57"/>
        <v>253448.36784736524</v>
      </c>
      <c r="DJ60" s="3">
        <f t="shared" si="57"/>
        <v>439492.21097332222</v>
      </c>
      <c r="DK60" s="3">
        <f t="shared" si="57"/>
        <v>312017.15169008845</v>
      </c>
      <c r="DL60" s="3">
        <f t="shared" si="57"/>
        <v>279028.59942842904</v>
      </c>
      <c r="DM60" s="3">
        <f t="shared" si="57"/>
        <v>328171.31890936667</v>
      </c>
      <c r="DN60" s="7">
        <f t="shared" si="57"/>
        <v>249483.61020865935</v>
      </c>
    </row>
    <row r="61" spans="1:118">
      <c r="A61" s="17">
        <v>2013</v>
      </c>
      <c r="B61" s="3">
        <f>AVERAGE(B40:B43)</f>
        <v>117393255.25</v>
      </c>
      <c r="C61" s="3">
        <f t="shared" si="59"/>
        <v>3341902.75</v>
      </c>
      <c r="D61" s="3">
        <f t="shared" si="59"/>
        <v>2863368</v>
      </c>
      <c r="E61" s="3">
        <f t="shared" si="59"/>
        <v>3608278.25</v>
      </c>
      <c r="F61" s="3">
        <f t="shared" si="59"/>
        <v>4886995.25</v>
      </c>
      <c r="G61" s="3">
        <f t="shared" si="59"/>
        <v>2820351.75</v>
      </c>
      <c r="H61" s="3">
        <f t="shared" si="59"/>
        <v>3429972</v>
      </c>
      <c r="I61" s="14">
        <f>SUM(C61:H61)</f>
        <v>20950868</v>
      </c>
      <c r="J61" s="15">
        <f>B61-I61</f>
        <v>96442387.25</v>
      </c>
      <c r="K61" s="3">
        <f t="shared" si="59"/>
        <v>87353045.75</v>
      </c>
      <c r="L61" s="3">
        <f t="shared" si="59"/>
        <v>2544006.5</v>
      </c>
      <c r="M61" s="3">
        <f t="shared" si="59"/>
        <v>2170726</v>
      </c>
      <c r="N61" s="3">
        <f t="shared" si="59"/>
        <v>2719958.75</v>
      </c>
      <c r="O61" s="3">
        <f t="shared" si="59"/>
        <v>3750153.75</v>
      </c>
      <c r="P61" s="3">
        <f t="shared" si="59"/>
        <v>2110059</v>
      </c>
      <c r="Q61" s="3">
        <f t="shared" si="59"/>
        <v>2548609</v>
      </c>
      <c r="R61" s="14">
        <f>SUM(L61:Q61)</f>
        <v>15843513</v>
      </c>
      <c r="S61" s="15">
        <f>K61-R61</f>
        <v>71509532.75</v>
      </c>
      <c r="T61" s="3">
        <f t="shared" si="59"/>
        <v>49125722.75</v>
      </c>
      <c r="U61" s="3">
        <f t="shared" si="59"/>
        <v>1425511</v>
      </c>
      <c r="V61" s="3">
        <f t="shared" si="59"/>
        <v>1220118.75</v>
      </c>
      <c r="W61" s="3">
        <f t="shared" si="59"/>
        <v>1427371.5</v>
      </c>
      <c r="X61" s="3">
        <f t="shared" si="59"/>
        <v>2154258.25</v>
      </c>
      <c r="Y61" s="3">
        <f t="shared" si="59"/>
        <v>1195741</v>
      </c>
      <c r="Z61" s="3">
        <f t="shared" si="59"/>
        <v>1442106.75</v>
      </c>
      <c r="AA61" s="14">
        <f>SUM(U61:Z61)</f>
        <v>8865107.25</v>
      </c>
      <c r="AB61" s="15">
        <f>T61-AA61</f>
        <v>40260615.5</v>
      </c>
      <c r="AC61" s="3">
        <f t="shared" si="59"/>
        <v>2539527.5</v>
      </c>
      <c r="AD61" s="3">
        <f t="shared" si="59"/>
        <v>89249.25</v>
      </c>
      <c r="AE61" s="3">
        <f t="shared" si="59"/>
        <v>70751.75</v>
      </c>
      <c r="AF61" s="3">
        <f t="shared" si="59"/>
        <v>91792.25</v>
      </c>
      <c r="AG61" s="3">
        <f t="shared" si="59"/>
        <v>137221.5</v>
      </c>
      <c r="AH61" s="3">
        <f t="shared" si="59"/>
        <v>73492.5</v>
      </c>
      <c r="AI61" s="3">
        <f t="shared" si="59"/>
        <v>102761.25</v>
      </c>
      <c r="AJ61" s="14">
        <f>SUM(AD61:AI61)</f>
        <v>565268.5</v>
      </c>
      <c r="AK61" s="15">
        <f>AC61-AJ61</f>
        <v>1974259</v>
      </c>
      <c r="AL61" s="4">
        <f t="shared" ref="AL61:AT61" si="60">AC61/(AC61+T61)*100</f>
        <v>4.9153492680508215</v>
      </c>
      <c r="AM61" s="4">
        <f t="shared" si="60"/>
        <v>5.8919720133928788</v>
      </c>
      <c r="AN61" s="4">
        <f t="shared" si="60"/>
        <v>5.4809332152218211</v>
      </c>
      <c r="AO61" s="4">
        <f t="shared" si="60"/>
        <v>6.0422880680242663</v>
      </c>
      <c r="AP61" s="4">
        <f t="shared" si="60"/>
        <v>5.9883357031629894</v>
      </c>
      <c r="AQ61" s="4">
        <f t="shared" si="60"/>
        <v>5.7903057238876849</v>
      </c>
      <c r="AR61" s="4">
        <f t="shared" si="60"/>
        <v>6.6517818998127991</v>
      </c>
      <c r="AS61" s="4">
        <f t="shared" si="60"/>
        <v>5.9941248894562875</v>
      </c>
      <c r="AT61" s="8">
        <f t="shared" si="60"/>
        <v>4.6744758292107624</v>
      </c>
      <c r="AU61" s="4">
        <f t="shared" ref="AU61:BC61" si="61">(AC61+T61)/K61*100</f>
        <v>59.145333521470256</v>
      </c>
      <c r="AV61" s="4">
        <f t="shared" si="61"/>
        <v>59.542310524756914</v>
      </c>
      <c r="AW61" s="4">
        <f t="shared" si="61"/>
        <v>59.467224329556103</v>
      </c>
      <c r="AX61" s="4">
        <f t="shared" si="61"/>
        <v>55.852455483010544</v>
      </c>
      <c r="AY61" s="4">
        <f t="shared" si="61"/>
        <v>61.103621418188524</v>
      </c>
      <c r="AZ61" s="4">
        <f t="shared" si="61"/>
        <v>60.151564482320161</v>
      </c>
      <c r="BA61" s="4">
        <f t="shared" si="61"/>
        <v>60.61612432507301</v>
      </c>
      <c r="BB61" s="4">
        <f t="shared" si="61"/>
        <v>59.521999634803215</v>
      </c>
      <c r="BC61" s="8">
        <f t="shared" si="61"/>
        <v>59.061880109963383</v>
      </c>
      <c r="BD61" s="4">
        <f t="shared" ref="BD61:BL61" si="62">T61/B61*100</f>
        <v>41.847142449012203</v>
      </c>
      <c r="BE61" s="4">
        <f t="shared" si="62"/>
        <v>42.655669737846203</v>
      </c>
      <c r="BF61" s="4">
        <f t="shared" si="62"/>
        <v>42.611314717493528</v>
      </c>
      <c r="BG61" s="4">
        <f t="shared" si="62"/>
        <v>39.55824360274876</v>
      </c>
      <c r="BH61" s="4">
        <f t="shared" si="62"/>
        <v>44.081447592976481</v>
      </c>
      <c r="BI61" s="4">
        <f t="shared" si="62"/>
        <v>42.396874786983574</v>
      </c>
      <c r="BJ61" s="4">
        <f t="shared" si="62"/>
        <v>42.044271789973799</v>
      </c>
      <c r="BK61" s="4">
        <f t="shared" si="62"/>
        <v>42.313794588367415</v>
      </c>
      <c r="BL61" s="8">
        <f t="shared" si="62"/>
        <v>41.745768274727148</v>
      </c>
      <c r="BM61" s="3"/>
      <c r="BN61" s="3"/>
      <c r="BO61" s="3"/>
      <c r="BP61" s="3"/>
      <c r="BQ61" s="3"/>
      <c r="BR61" s="3"/>
      <c r="BS61" s="3"/>
      <c r="BT61" s="3"/>
      <c r="BU61" s="7"/>
      <c r="BV61" s="3"/>
      <c r="BW61" s="3"/>
      <c r="BX61" s="3"/>
      <c r="BY61" s="3"/>
      <c r="BZ61" s="3"/>
      <c r="CA61" s="3"/>
      <c r="CB61" s="3"/>
      <c r="CC61" s="3"/>
      <c r="CD61" s="7"/>
      <c r="CE61" s="3"/>
      <c r="CF61" s="3"/>
      <c r="CG61" s="3"/>
      <c r="CH61" s="3"/>
      <c r="CI61" s="3"/>
      <c r="CJ61" s="3"/>
      <c r="CK61" s="3"/>
      <c r="CL61" s="3"/>
      <c r="CM61" s="7"/>
      <c r="CN61" s="3"/>
      <c r="CO61" s="3"/>
      <c r="CP61" s="3"/>
      <c r="CQ61" s="3"/>
      <c r="CR61" s="3"/>
      <c r="CS61" s="3"/>
      <c r="CT61" s="3"/>
      <c r="CU61" s="3"/>
      <c r="CV61" s="7"/>
      <c r="CW61" s="3"/>
      <c r="CX61" s="3"/>
      <c r="CY61" s="3"/>
      <c r="CZ61" s="3"/>
      <c r="DA61" s="3"/>
      <c r="DB61" s="3"/>
      <c r="DC61" s="3"/>
      <c r="DD61" s="3"/>
      <c r="DE61" s="7"/>
      <c r="DF61" s="3"/>
      <c r="DG61" s="3"/>
      <c r="DH61" s="3"/>
      <c r="DI61" s="3"/>
      <c r="DJ61" s="3"/>
      <c r="DK61" s="3"/>
      <c r="DL61" s="3"/>
      <c r="DM61" s="3"/>
      <c r="DN61" s="7"/>
    </row>
    <row r="62" spans="1:118">
      <c r="J62" s="6"/>
      <c r="S62" s="6"/>
      <c r="AB62" s="6"/>
      <c r="AK62" s="6"/>
      <c r="AT62" s="6"/>
      <c r="BC62" s="6"/>
      <c r="BL62" s="6"/>
      <c r="BU62" s="6"/>
      <c r="CD62" s="6"/>
      <c r="CM62" s="6"/>
      <c r="CV62" s="6"/>
      <c r="DE62" s="6"/>
      <c r="DN62" s="6"/>
    </row>
    <row r="63" spans="1:118">
      <c r="A63" s="9" t="s">
        <v>13</v>
      </c>
      <c r="J63" s="6"/>
      <c r="S63" s="6"/>
      <c r="AB63" s="6"/>
      <c r="AK63" s="6"/>
      <c r="AT63" s="6"/>
      <c r="BC63" s="6"/>
      <c r="BL63" s="6"/>
      <c r="BU63" s="6"/>
      <c r="CD63" s="6"/>
      <c r="CM63" s="6"/>
      <c r="CV63" s="6"/>
      <c r="DE63" s="6"/>
      <c r="DN63" s="6"/>
    </row>
    <row r="64" spans="1:118">
      <c r="A64" s="17">
        <v>2006</v>
      </c>
      <c r="B64" s="4">
        <f>(B51-B50)/B50*100</f>
        <v>0.87622279588024654</v>
      </c>
      <c r="C64" s="4">
        <f t="shared" ref="C64:AK68" si="63">(C51-C50)/C50*100</f>
        <v>3.0472876082209139</v>
      </c>
      <c r="D64" s="4">
        <f t="shared" si="63"/>
        <v>1.1820038663956545</v>
      </c>
      <c r="E64" s="4">
        <f t="shared" si="63"/>
        <v>1.1146821664750612</v>
      </c>
      <c r="F64" s="4">
        <f t="shared" si="63"/>
        <v>1.3981726155075063</v>
      </c>
      <c r="G64" s="4">
        <f t="shared" si="63"/>
        <v>1.0784217619627814</v>
      </c>
      <c r="H64" s="4">
        <f t="shared" si="63"/>
        <v>1.3205772310045516</v>
      </c>
      <c r="I64" s="4">
        <f t="shared" si="63"/>
        <v>1.5175448360137451</v>
      </c>
      <c r="J64" s="8">
        <f t="shared" si="63"/>
        <v>0.73952998968655925</v>
      </c>
      <c r="K64" s="4">
        <f t="shared" si="63"/>
        <v>1.3561006224676424</v>
      </c>
      <c r="L64" s="4">
        <f t="shared" si="63"/>
        <v>4.0218260054138328</v>
      </c>
      <c r="M64" s="4">
        <f t="shared" si="63"/>
        <v>1.4947029076450484</v>
      </c>
      <c r="N64" s="4">
        <f t="shared" si="63"/>
        <v>1.5017776491732173</v>
      </c>
      <c r="O64" s="4">
        <f t="shared" si="63"/>
        <v>2.4871333359471537</v>
      </c>
      <c r="P64" s="4">
        <f t="shared" si="63"/>
        <v>0.78600700237227272</v>
      </c>
      <c r="Q64" s="4">
        <f t="shared" si="63"/>
        <v>1.6566607937286049</v>
      </c>
      <c r="R64" s="4">
        <f t="shared" si="63"/>
        <v>2.0527198281087173</v>
      </c>
      <c r="S64" s="8">
        <f t="shared" si="63"/>
        <v>1.2035241970520369</v>
      </c>
      <c r="T64" s="4">
        <f t="shared" si="63"/>
        <v>2.8445837389853823</v>
      </c>
      <c r="U64" s="4">
        <f t="shared" si="63"/>
        <v>5.9372497248195195</v>
      </c>
      <c r="V64" s="4">
        <f t="shared" si="63"/>
        <v>5.5409256340840161</v>
      </c>
      <c r="W64" s="4">
        <f t="shared" si="63"/>
        <v>4.733501339866705</v>
      </c>
      <c r="X64" s="4">
        <f t="shared" si="63"/>
        <v>4.1319758793215691</v>
      </c>
      <c r="Y64" s="4">
        <f t="shared" si="63"/>
        <v>1.9529619513195322</v>
      </c>
      <c r="Z64" s="4">
        <f t="shared" si="63"/>
        <v>3.9085780378710799</v>
      </c>
      <c r="AA64" s="4">
        <f t="shared" si="63"/>
        <v>4.3804503275994371</v>
      </c>
      <c r="AB64" s="8">
        <f t="shared" si="63"/>
        <v>2.5089143184125375</v>
      </c>
      <c r="AC64" s="4">
        <f t="shared" si="63"/>
        <v>3.0096854841178593</v>
      </c>
      <c r="AD64" s="4">
        <f t="shared" si="63"/>
        <v>31.485749119076999</v>
      </c>
      <c r="AE64" s="4">
        <f t="shared" si="63"/>
        <v>26.569751342969482</v>
      </c>
      <c r="AF64" s="4">
        <f t="shared" si="63"/>
        <v>19.622243166823754</v>
      </c>
      <c r="AG64" s="4">
        <f t="shared" si="63"/>
        <v>1.1315359267781462</v>
      </c>
      <c r="AH64" s="4">
        <f t="shared" si="63"/>
        <v>-5.4110183354433081</v>
      </c>
      <c r="AI64" s="4">
        <f t="shared" si="63"/>
        <v>13.109066293398197</v>
      </c>
      <c r="AJ64" s="4">
        <f t="shared" si="63"/>
        <v>10.675538891107731</v>
      </c>
      <c r="AK64" s="8">
        <f t="shared" si="63"/>
        <v>1.2710996353481707</v>
      </c>
      <c r="AL64" s="4">
        <f>(AL51-AL50)</f>
        <v>5.5357141881957617E-3</v>
      </c>
      <c r="AM64" s="4">
        <f t="shared" ref="AM64:BL68" si="64">(AM51-AM50)</f>
        <v>0.34117097066612501</v>
      </c>
      <c r="AN64" s="4">
        <f t="shared" si="64"/>
        <v>0.85135087395699927</v>
      </c>
      <c r="AO64" s="4">
        <f t="shared" si="64"/>
        <v>0.34755253721507939</v>
      </c>
      <c r="AP64" s="4">
        <f t="shared" si="64"/>
        <v>-0.14080682846041448</v>
      </c>
      <c r="AQ64" s="4">
        <f t="shared" si="64"/>
        <v>-0.24772863941990453</v>
      </c>
      <c r="AR64" s="4">
        <f t="shared" si="64"/>
        <v>0.35565339213359159</v>
      </c>
      <c r="AS64" s="4">
        <f t="shared" si="64"/>
        <v>0.2134238055695783</v>
      </c>
      <c r="AT64" s="8">
        <f t="shared" si="64"/>
        <v>-4.139899127931379E-2</v>
      </c>
      <c r="AU64" s="4">
        <f t="shared" si="64"/>
        <v>0.85376773003966377</v>
      </c>
      <c r="AV64" s="4">
        <f t="shared" si="64"/>
        <v>1.2496565820344188</v>
      </c>
      <c r="AW64" s="4">
        <f t="shared" si="64"/>
        <v>2.7334193918140741</v>
      </c>
      <c r="AX64" s="4">
        <f t="shared" si="64"/>
        <v>1.9714476961333816</v>
      </c>
      <c r="AY64" s="4">
        <f t="shared" si="64"/>
        <v>0.89193355672922792</v>
      </c>
      <c r="AZ64" s="4">
        <f t="shared" si="64"/>
        <v>0.51287453719588427</v>
      </c>
      <c r="BA64" s="4">
        <f t="shared" si="64"/>
        <v>1.531541101239732</v>
      </c>
      <c r="BB64" s="4">
        <f t="shared" si="64"/>
        <v>1.4513551124635029</v>
      </c>
      <c r="BC64" s="8">
        <f t="shared" si="64"/>
        <v>0.72185416941723446</v>
      </c>
      <c r="BD64" s="4">
        <f t="shared" si="64"/>
        <v>0.77285712057911127</v>
      </c>
      <c r="BE64" s="4">
        <f t="shared" si="64"/>
        <v>1.1434597517567866</v>
      </c>
      <c r="BF64" s="4">
        <f t="shared" si="64"/>
        <v>1.6350959982559203</v>
      </c>
      <c r="BG64" s="4">
        <f t="shared" si="64"/>
        <v>1.4115216065177378</v>
      </c>
      <c r="BH64" s="4">
        <f t="shared" si="64"/>
        <v>1.1492029240591179</v>
      </c>
      <c r="BI64" s="4">
        <f t="shared" si="64"/>
        <v>0.34281188384966299</v>
      </c>
      <c r="BJ64" s="4">
        <f t="shared" si="64"/>
        <v>1.0430475887941029</v>
      </c>
      <c r="BK64" s="4">
        <f t="shared" si="64"/>
        <v>1.140262935726021</v>
      </c>
      <c r="BL64" s="8">
        <f t="shared" si="64"/>
        <v>0.69258417829642838</v>
      </c>
      <c r="BU64" s="6"/>
      <c r="CD64" s="6"/>
      <c r="CM64" s="8"/>
      <c r="CN64" s="4">
        <f t="shared" ref="CN64:DN68" si="65">(CN51-CN50)/CN50*100</f>
        <v>4.9754876936900168</v>
      </c>
      <c r="CO64" s="4">
        <f t="shared" si="65"/>
        <v>6.1444857227848804</v>
      </c>
      <c r="CP64" s="4">
        <f t="shared" si="65"/>
        <v>4.7769334088286612</v>
      </c>
      <c r="CQ64" s="4">
        <f t="shared" si="65"/>
        <v>7.6389594178254692</v>
      </c>
      <c r="CR64" s="4">
        <f t="shared" si="65"/>
        <v>7.5986771656511323</v>
      </c>
      <c r="CS64" s="4">
        <f t="shared" si="65"/>
        <v>7.6500693785913541</v>
      </c>
      <c r="CT64" s="4">
        <f t="shared" si="65"/>
        <v>1.8421277309357151</v>
      </c>
      <c r="CU64" s="4">
        <f t="shared" si="65"/>
        <v>6.1151945187259438</v>
      </c>
      <c r="CV64" s="8">
        <f t="shared" si="65"/>
        <v>4.6601121281442452</v>
      </c>
      <c r="CW64" s="4">
        <f t="shared" si="65"/>
        <v>4.0636581983293532</v>
      </c>
      <c r="CX64" s="4">
        <f t="shared" si="65"/>
        <v>3.0056085768499914</v>
      </c>
      <c r="CY64" s="4">
        <f t="shared" si="65"/>
        <v>3.5529337283929041</v>
      </c>
      <c r="CZ64" s="4">
        <f t="shared" si="65"/>
        <v>6.4523540118623419</v>
      </c>
      <c r="DA64" s="4">
        <f t="shared" si="65"/>
        <v>6.1150062079080687</v>
      </c>
      <c r="DB64" s="4">
        <f t="shared" si="65"/>
        <v>6.5015336627481739</v>
      </c>
      <c r="DC64" s="4">
        <f t="shared" si="65"/>
        <v>0.51475279176712363</v>
      </c>
      <c r="DD64" s="4">
        <f t="shared" si="65"/>
        <v>4.5289212718244922</v>
      </c>
      <c r="DE64" s="8">
        <f t="shared" si="65"/>
        <v>3.8918011021681984</v>
      </c>
      <c r="DF64" s="4">
        <f t="shared" si="65"/>
        <v>2.0719651703902957</v>
      </c>
      <c r="DG64" s="4">
        <f t="shared" si="65"/>
        <v>0.19562146318094498</v>
      </c>
      <c r="DH64" s="4">
        <f t="shared" si="65"/>
        <v>-0.7238824377039893</v>
      </c>
      <c r="DI64" s="4">
        <f t="shared" si="65"/>
        <v>2.7741439375070374</v>
      </c>
      <c r="DJ64" s="4">
        <f t="shared" si="65"/>
        <v>3.3291419442065644</v>
      </c>
      <c r="DK64" s="4">
        <f t="shared" si="65"/>
        <v>5.5879763748228184</v>
      </c>
      <c r="DL64" s="4">
        <f t="shared" si="65"/>
        <v>-1.9887196475561457</v>
      </c>
      <c r="DM64" s="4">
        <f t="shared" si="65"/>
        <v>1.6619435782102672</v>
      </c>
      <c r="DN64" s="8">
        <f t="shared" si="65"/>
        <v>2.0985470620141848</v>
      </c>
    </row>
    <row r="65" spans="1:118">
      <c r="A65" s="17">
        <v>2007</v>
      </c>
      <c r="B65" s="4">
        <f>(B52-B51)/B51*100</f>
        <v>0.89071021513791659</v>
      </c>
      <c r="C65" s="4">
        <f t="shared" si="63"/>
        <v>2.9429375679530101</v>
      </c>
      <c r="D65" s="4">
        <f t="shared" si="63"/>
        <v>1.1385591237382577</v>
      </c>
      <c r="E65" s="4">
        <f t="shared" si="63"/>
        <v>1.0481923200549397</v>
      </c>
      <c r="F65" s="4">
        <f t="shared" si="63"/>
        <v>1.3405793566959834</v>
      </c>
      <c r="G65" s="4">
        <f t="shared" si="63"/>
        <v>1.030921810793247</v>
      </c>
      <c r="H65" s="4">
        <f t="shared" si="63"/>
        <v>1.2962705160140657</v>
      </c>
      <c r="I65" s="4">
        <f t="shared" si="63"/>
        <v>1.4641772529479169</v>
      </c>
      <c r="J65" s="8">
        <f t="shared" si="63"/>
        <v>0.76753618828351455</v>
      </c>
      <c r="K65" s="4">
        <f t="shared" si="63"/>
        <v>1.6875012918301977</v>
      </c>
      <c r="L65" s="4">
        <f t="shared" si="63"/>
        <v>3.6954078421675014</v>
      </c>
      <c r="M65" s="4">
        <f t="shared" si="63"/>
        <v>2.8286779058381568</v>
      </c>
      <c r="N65" s="4">
        <f t="shared" si="63"/>
        <v>1.3700494624528226</v>
      </c>
      <c r="O65" s="4">
        <f t="shared" si="63"/>
        <v>1.4464410130237824</v>
      </c>
      <c r="P65" s="4">
        <f t="shared" si="63"/>
        <v>1.6605240631369085</v>
      </c>
      <c r="Q65" s="4">
        <f t="shared" si="63"/>
        <v>1.8699098958529496</v>
      </c>
      <c r="R65" s="4">
        <f t="shared" si="63"/>
        <v>2.072032138870024</v>
      </c>
      <c r="S65" s="8">
        <f t="shared" si="63"/>
        <v>1.6025730517755805</v>
      </c>
      <c r="T65" s="4">
        <f t="shared" si="63"/>
        <v>1.6887721045867214</v>
      </c>
      <c r="U65" s="4">
        <f t="shared" si="63"/>
        <v>3.4453981096426931</v>
      </c>
      <c r="V65" s="4">
        <f t="shared" si="63"/>
        <v>3.7800908976546603</v>
      </c>
      <c r="W65" s="4">
        <f t="shared" si="63"/>
        <v>2.2061019905569874</v>
      </c>
      <c r="X65" s="4">
        <f t="shared" si="63"/>
        <v>2.5359954041180117</v>
      </c>
      <c r="Y65" s="4">
        <f t="shared" si="63"/>
        <v>0.12505444678221439</v>
      </c>
      <c r="Z65" s="4">
        <f t="shared" si="63"/>
        <v>1.8834359709393331</v>
      </c>
      <c r="AA65" s="4">
        <f t="shared" si="63"/>
        <v>2.3709636964469243</v>
      </c>
      <c r="AB65" s="8">
        <f t="shared" si="63"/>
        <v>1.5369544839240903</v>
      </c>
      <c r="AC65" s="4">
        <f t="shared" si="63"/>
        <v>5.2111624651484867</v>
      </c>
      <c r="AD65" s="4">
        <f t="shared" si="63"/>
        <v>17.131032611153827</v>
      </c>
      <c r="AE65" s="4">
        <f t="shared" si="63"/>
        <v>1.9431451736404328</v>
      </c>
      <c r="AF65" s="4">
        <f t="shared" si="63"/>
        <v>19.463091478673043</v>
      </c>
      <c r="AG65" s="4">
        <f t="shared" si="63"/>
        <v>-7.0629012724167817</v>
      </c>
      <c r="AH65" s="4">
        <f t="shared" si="63"/>
        <v>-14.887889679233648</v>
      </c>
      <c r="AI65" s="4">
        <f t="shared" si="63"/>
        <v>0.41305044652457407</v>
      </c>
      <c r="AJ65" s="4">
        <f t="shared" si="63"/>
        <v>0.30493684022701834</v>
      </c>
      <c r="AK65" s="8">
        <f t="shared" si="63"/>
        <v>6.4272064009087941</v>
      </c>
      <c r="AL65" s="4">
        <f>(AL52-AL51)</f>
        <v>0.11948161674167457</v>
      </c>
      <c r="AM65" s="4">
        <f t="shared" si="64"/>
        <v>0.23094618488227758</v>
      </c>
      <c r="AN65" s="4">
        <f t="shared" si="64"/>
        <v>-8.9976464660686872E-2</v>
      </c>
      <c r="AO65" s="4">
        <f t="shared" si="64"/>
        <v>0.46753708332966504</v>
      </c>
      <c r="AP65" s="4">
        <f t="shared" si="64"/>
        <v>-0.44704733595213941</v>
      </c>
      <c r="AQ65" s="4">
        <f t="shared" si="64"/>
        <v>-0.48072298425918181</v>
      </c>
      <c r="AR65" s="4">
        <f t="shared" si="64"/>
        <v>-6.290886748997071E-2</v>
      </c>
      <c r="AS65" s="4">
        <f t="shared" si="64"/>
        <v>-7.5618842768040651E-2</v>
      </c>
      <c r="AT65" s="8">
        <f t="shared" si="64"/>
        <v>0.16292179960402109</v>
      </c>
      <c r="AU65" s="4">
        <f t="shared" si="64"/>
        <v>7.3641361788070014E-2</v>
      </c>
      <c r="AV65" s="4">
        <f t="shared" si="64"/>
        <v>-3.4785120547553561E-3</v>
      </c>
      <c r="AW65" s="4">
        <f t="shared" si="64"/>
        <v>0.48324856050783893</v>
      </c>
      <c r="AX65" s="4">
        <f t="shared" si="64"/>
        <v>0.75405849258783775</v>
      </c>
      <c r="AY65" s="4">
        <f t="shared" si="64"/>
        <v>0.37370364767635778</v>
      </c>
      <c r="AZ65" s="4">
        <f t="shared" si="64"/>
        <v>-1.1502251275863244</v>
      </c>
      <c r="BA65" s="4">
        <f t="shared" si="64"/>
        <v>-3.1839076273200817E-2</v>
      </c>
      <c r="BB65" s="4">
        <f t="shared" si="64"/>
        <v>0.12694952729646047</v>
      </c>
      <c r="BC65" s="8">
        <f t="shared" si="64"/>
        <v>6.1242669385528359E-2</v>
      </c>
      <c r="BD65" s="4">
        <f t="shared" si="64"/>
        <v>0.31941940111880029</v>
      </c>
      <c r="BE65" s="4">
        <f t="shared" si="64"/>
        <v>0.20458926016462442</v>
      </c>
      <c r="BF65" s="4">
        <f t="shared" si="64"/>
        <v>1.0340086140531071</v>
      </c>
      <c r="BG65" s="4">
        <f t="shared" si="64"/>
        <v>0.46811483303812906</v>
      </c>
      <c r="BH65" s="4">
        <f t="shared" si="64"/>
        <v>0.51635605316794653</v>
      </c>
      <c r="BI65" s="4">
        <f t="shared" si="64"/>
        <v>-0.35833253493745332</v>
      </c>
      <c r="BJ65" s="4">
        <f t="shared" si="64"/>
        <v>0.24274939616128677</v>
      </c>
      <c r="BK65" s="4">
        <f t="shared" si="64"/>
        <v>0.37154330761971011</v>
      </c>
      <c r="BL65" s="8">
        <f t="shared" si="64"/>
        <v>0.30637540089367121</v>
      </c>
      <c r="BU65" s="6"/>
      <c r="CD65" s="6"/>
      <c r="CM65" s="8"/>
      <c r="CN65" s="4">
        <f t="shared" si="65"/>
        <v>3.2243750812169831</v>
      </c>
      <c r="CO65" s="4">
        <f t="shared" si="65"/>
        <v>3.3050085631139918</v>
      </c>
      <c r="CP65" s="4">
        <f t="shared" si="65"/>
        <v>3.8019949779683335</v>
      </c>
      <c r="CQ65" s="4">
        <f t="shared" si="65"/>
        <v>3.3749459748213972</v>
      </c>
      <c r="CR65" s="4">
        <f t="shared" si="65"/>
        <v>7.184567988713578</v>
      </c>
      <c r="CS65" s="4">
        <f t="shared" si="65"/>
        <v>3.4030702872267971</v>
      </c>
      <c r="CT65" s="4">
        <f t="shared" si="65"/>
        <v>4.0202460276266043</v>
      </c>
      <c r="CU65" s="4">
        <f t="shared" si="65"/>
        <v>4.7054730783892165</v>
      </c>
      <c r="CV65" s="8">
        <f t="shared" si="65"/>
        <v>2.8088329462280246</v>
      </c>
      <c r="CW65" s="4">
        <f t="shared" si="65"/>
        <v>2.3130621849155397</v>
      </c>
      <c r="CX65" s="4">
        <f t="shared" si="65"/>
        <v>0.3517200924269116</v>
      </c>
      <c r="CY65" s="4">
        <f t="shared" si="65"/>
        <v>2.6334524411916083</v>
      </c>
      <c r="CZ65" s="4">
        <f t="shared" si="65"/>
        <v>2.3026177919114375</v>
      </c>
      <c r="DA65" s="4">
        <f t="shared" si="65"/>
        <v>5.7666816877453018</v>
      </c>
      <c r="DB65" s="4">
        <f t="shared" si="65"/>
        <v>2.3479430197380613</v>
      </c>
      <c r="DC65" s="4">
        <f t="shared" si="65"/>
        <v>2.6891172772070715</v>
      </c>
      <c r="DD65" s="4">
        <f t="shared" si="65"/>
        <v>3.1945223557678024</v>
      </c>
      <c r="DE65" s="8">
        <f t="shared" si="65"/>
        <v>2.0257484058460573</v>
      </c>
      <c r="DF65" s="4">
        <f t="shared" si="65"/>
        <v>1.5101008153101445</v>
      </c>
      <c r="DG65" s="4">
        <f t="shared" si="65"/>
        <v>-0.13571367029772294</v>
      </c>
      <c r="DH65" s="4">
        <f t="shared" si="65"/>
        <v>2.1106245065148757E-2</v>
      </c>
      <c r="DI65" s="4">
        <f t="shared" si="65"/>
        <v>1.1436146780868315</v>
      </c>
      <c r="DJ65" s="4">
        <f t="shared" si="65"/>
        <v>4.5336006797168853</v>
      </c>
      <c r="DK65" s="4">
        <f t="shared" si="65"/>
        <v>3.2739216558297985</v>
      </c>
      <c r="DL65" s="4">
        <f t="shared" si="65"/>
        <v>2.097308592239425</v>
      </c>
      <c r="DM65" s="4">
        <f t="shared" si="65"/>
        <v>2.280440954785421</v>
      </c>
      <c r="DN65" s="8">
        <f t="shared" si="65"/>
        <v>1.2526261682443067</v>
      </c>
    </row>
    <row r="66" spans="1:118">
      <c r="A66" s="17">
        <v>2008</v>
      </c>
      <c r="B66" s="4">
        <f>(B53-B52)/B52*100</f>
        <v>0.84325846538335969</v>
      </c>
      <c r="C66" s="4">
        <f t="shared" si="63"/>
        <v>2.8698866628056665</v>
      </c>
      <c r="D66" s="4">
        <f t="shared" si="63"/>
        <v>1.0850459849122129</v>
      </c>
      <c r="E66" s="4">
        <f t="shared" si="63"/>
        <v>0.99477139713237306</v>
      </c>
      <c r="F66" s="4">
        <f t="shared" si="63"/>
        <v>1.2911945676725469</v>
      </c>
      <c r="G66" s="4">
        <f t="shared" si="63"/>
        <v>0.96739329738992752</v>
      </c>
      <c r="H66" s="4">
        <f t="shared" si="63"/>
        <v>1.2475105988338093</v>
      </c>
      <c r="I66" s="4">
        <f t="shared" si="63"/>
        <v>1.4121496353399796</v>
      </c>
      <c r="J66" s="8">
        <f t="shared" si="63"/>
        <v>0.72022253133887526</v>
      </c>
      <c r="K66" s="4">
        <f t="shared" si="63"/>
        <v>1.6282203147759688</v>
      </c>
      <c r="L66" s="4">
        <f t="shared" si="63"/>
        <v>2.8876782569069466</v>
      </c>
      <c r="M66" s="4">
        <f t="shared" si="63"/>
        <v>1.287671681241785</v>
      </c>
      <c r="N66" s="4">
        <f t="shared" si="63"/>
        <v>1.5124190784258462</v>
      </c>
      <c r="O66" s="4">
        <f t="shared" si="63"/>
        <v>2.1870536958339142</v>
      </c>
      <c r="P66" s="4">
        <f t="shared" si="63"/>
        <v>2.2289029159415614</v>
      </c>
      <c r="Q66" s="4">
        <f t="shared" si="63"/>
        <v>1.2939628089675113</v>
      </c>
      <c r="R66" s="4">
        <f t="shared" si="63"/>
        <v>1.9158421507555015</v>
      </c>
      <c r="S66" s="8">
        <f t="shared" si="63"/>
        <v>1.5644020709850528</v>
      </c>
      <c r="T66" s="4">
        <f t="shared" si="63"/>
        <v>1.0680163573337824</v>
      </c>
      <c r="U66" s="4">
        <f t="shared" si="63"/>
        <v>4.3342766262484194</v>
      </c>
      <c r="V66" s="4">
        <f t="shared" si="63"/>
        <v>1.9826452196890256</v>
      </c>
      <c r="W66" s="4">
        <f t="shared" si="63"/>
        <v>0.71573597044740633</v>
      </c>
      <c r="X66" s="4">
        <f t="shared" si="63"/>
        <v>1.2488508146591799</v>
      </c>
      <c r="Y66" s="4">
        <f t="shared" si="63"/>
        <v>3.4788327559831389</v>
      </c>
      <c r="Z66" s="4">
        <f t="shared" si="63"/>
        <v>1.580587325625979</v>
      </c>
      <c r="AA66" s="4">
        <f t="shared" si="63"/>
        <v>2.077237163742137</v>
      </c>
      <c r="AB66" s="8">
        <f t="shared" si="63"/>
        <v>0.84157556149586943</v>
      </c>
      <c r="AC66" s="4">
        <f t="shared" si="63"/>
        <v>8.8374668048350902</v>
      </c>
      <c r="AD66" s="4">
        <f t="shared" si="63"/>
        <v>77.340567258123684</v>
      </c>
      <c r="AE66" s="4">
        <f t="shared" si="63"/>
        <v>8.0390406372860408</v>
      </c>
      <c r="AF66" s="4">
        <f t="shared" si="63"/>
        <v>51.063964501100109</v>
      </c>
      <c r="AG66" s="4">
        <f t="shared" si="63"/>
        <v>3.276663958604821</v>
      </c>
      <c r="AH66" s="4">
        <f t="shared" si="63"/>
        <v>54.464017527430784</v>
      </c>
      <c r="AI66" s="4">
        <f t="shared" si="63"/>
        <v>5.4526279209785153</v>
      </c>
      <c r="AJ66" s="4">
        <f t="shared" si="63"/>
        <v>22.55838886770508</v>
      </c>
      <c r="AK66" s="8">
        <f t="shared" si="63"/>
        <v>5.6322700555795535</v>
      </c>
      <c r="AL66" s="4">
        <f>(AL53-AL52)</f>
        <v>0.27323069356963181</v>
      </c>
      <c r="AM66" s="4">
        <f t="shared" si="64"/>
        <v>1.3606791688549791</v>
      </c>
      <c r="AN66" s="4">
        <f t="shared" si="64"/>
        <v>0.29589154703300391</v>
      </c>
      <c r="AO66" s="4">
        <f t="shared" si="64"/>
        <v>1.5838054281317211</v>
      </c>
      <c r="AP66" s="4">
        <f t="shared" si="64"/>
        <v>8.7016572177127216E-2</v>
      </c>
      <c r="AQ66" s="4">
        <f t="shared" si="64"/>
        <v>1.3309976564816446</v>
      </c>
      <c r="AR66" s="4">
        <f t="shared" si="64"/>
        <v>0.16358429636752447</v>
      </c>
      <c r="AS66" s="4">
        <f t="shared" si="64"/>
        <v>0.73158931285617701</v>
      </c>
      <c r="AT66" s="8">
        <f t="shared" si="64"/>
        <v>0.16786804627440333</v>
      </c>
      <c r="AU66" s="4">
        <f t="shared" si="64"/>
        <v>-0.15782576300404827</v>
      </c>
      <c r="AV66" s="4">
        <f t="shared" si="64"/>
        <v>1.6486642167727652</v>
      </c>
      <c r="AW66" s="4">
        <f t="shared" si="64"/>
        <v>0.58846364205139423</v>
      </c>
      <c r="AX66" s="4">
        <f t="shared" si="64"/>
        <v>0.5051539001718055</v>
      </c>
      <c r="AY66" s="4">
        <f t="shared" si="64"/>
        <v>-0.51810658417944211</v>
      </c>
      <c r="AZ66" s="4">
        <f t="shared" si="64"/>
        <v>1.483150551958289</v>
      </c>
      <c r="BA66" s="4">
        <f t="shared" si="64"/>
        <v>0.27526494834538795</v>
      </c>
      <c r="BB66" s="4">
        <f t="shared" si="64"/>
        <v>0.5505022631459866</v>
      </c>
      <c r="BC66" s="8">
        <f t="shared" si="64"/>
        <v>-0.3160053479317213</v>
      </c>
      <c r="BD66" s="4">
        <f t="shared" si="64"/>
        <v>9.0712221375618185E-2</v>
      </c>
      <c r="BE66" s="4">
        <f t="shared" si="64"/>
        <v>0.59959848561255313</v>
      </c>
      <c r="BF66" s="4">
        <f t="shared" si="64"/>
        <v>0.36072639797774997</v>
      </c>
      <c r="BG66" s="4">
        <f t="shared" si="64"/>
        <v>-0.11416027379830496</v>
      </c>
      <c r="BH66" s="4">
        <f t="shared" si="64"/>
        <v>-1.8515020517966718E-2</v>
      </c>
      <c r="BI66" s="4">
        <f t="shared" si="64"/>
        <v>0.98515816919530153</v>
      </c>
      <c r="BJ66" s="4">
        <f t="shared" si="64"/>
        <v>0.13856743531398052</v>
      </c>
      <c r="BK66" s="4">
        <f t="shared" si="64"/>
        <v>0.27508697742701571</v>
      </c>
      <c r="BL66" s="8">
        <f t="shared" si="64"/>
        <v>4.8713514666125945E-2</v>
      </c>
      <c r="BU66" s="6"/>
      <c r="CD66" s="6"/>
      <c r="CM66" s="8"/>
      <c r="CN66" s="4">
        <f t="shared" si="65"/>
        <v>1.3780749224044051</v>
      </c>
      <c r="CO66" s="4">
        <f t="shared" si="65"/>
        <v>7.3191475386983652E-3</v>
      </c>
      <c r="CP66" s="4">
        <f t="shared" si="65"/>
        <v>1.3509245605899747</v>
      </c>
      <c r="CQ66" s="4">
        <f t="shared" si="65"/>
        <v>2.0939509308842621</v>
      </c>
      <c r="CR66" s="4">
        <f t="shared" si="65"/>
        <v>1.859816654896352</v>
      </c>
      <c r="CS66" s="4">
        <f t="shared" si="65"/>
        <v>-0.16120542519491096</v>
      </c>
      <c r="CT66" s="4">
        <f t="shared" si="65"/>
        <v>3.302373283014242</v>
      </c>
      <c r="CU66" s="4">
        <f t="shared" si="65"/>
        <v>1.5141810390968724</v>
      </c>
      <c r="CV66" s="8">
        <f t="shared" si="65"/>
        <v>1.3391840335244936</v>
      </c>
      <c r="CW66" s="4">
        <f t="shared" si="65"/>
        <v>0.53034428395094524</v>
      </c>
      <c r="CX66" s="4">
        <f t="shared" si="65"/>
        <v>-2.782706978816941</v>
      </c>
      <c r="CY66" s="4">
        <f t="shared" si="65"/>
        <v>0.26302463741020615</v>
      </c>
      <c r="CZ66" s="4">
        <f t="shared" si="65"/>
        <v>1.0883529103003622</v>
      </c>
      <c r="DA66" s="4">
        <f t="shared" si="65"/>
        <v>0.5613736610085216</v>
      </c>
      <c r="DB66" s="4">
        <f t="shared" si="65"/>
        <v>-1.1177853421060919</v>
      </c>
      <c r="DC66" s="4">
        <f t="shared" si="65"/>
        <v>2.029543908810036</v>
      </c>
      <c r="DD66" s="4">
        <f t="shared" si="65"/>
        <v>0.10061063109674852</v>
      </c>
      <c r="DE66" s="8">
        <f t="shared" si="65"/>
        <v>0.61453547920133844</v>
      </c>
      <c r="DF66" s="4">
        <f t="shared" si="65"/>
        <v>0.30678208225082637</v>
      </c>
      <c r="DG66" s="4">
        <f t="shared" si="65"/>
        <v>-4.1472060943212226</v>
      </c>
      <c r="DH66" s="4">
        <f t="shared" si="65"/>
        <v>-0.61943937396233717</v>
      </c>
      <c r="DI66" s="4">
        <f t="shared" si="65"/>
        <v>1.3684206813930873</v>
      </c>
      <c r="DJ66" s="4">
        <f t="shared" si="65"/>
        <v>0.60342990100260396</v>
      </c>
      <c r="DK66" s="4">
        <f t="shared" si="65"/>
        <v>-3.5176645157582662</v>
      </c>
      <c r="DL66" s="4">
        <f t="shared" si="65"/>
        <v>1.6949950799840792</v>
      </c>
      <c r="DM66" s="4">
        <f t="shared" si="65"/>
        <v>-0.55159812343085124</v>
      </c>
      <c r="DN66" s="8">
        <f t="shared" si="65"/>
        <v>0.49345566970557159</v>
      </c>
    </row>
    <row r="67" spans="1:118">
      <c r="A67" s="17">
        <v>2009</v>
      </c>
      <c r="B67" s="4">
        <f>(B54-B53)/B53*100</f>
        <v>0.81380876030533889</v>
      </c>
      <c r="C67" s="4">
        <f t="shared" si="63"/>
        <v>2.8074382912037232</v>
      </c>
      <c r="D67" s="4">
        <f t="shared" si="63"/>
        <v>1.0404135750133172</v>
      </c>
      <c r="E67" s="4">
        <f t="shared" si="63"/>
        <v>0.94262120959478657</v>
      </c>
      <c r="F67" s="4">
        <f t="shared" si="63"/>
        <v>1.251272578487292</v>
      </c>
      <c r="G67" s="4">
        <f t="shared" si="63"/>
        <v>0.92541179523416095</v>
      </c>
      <c r="H67" s="4">
        <f t="shared" si="63"/>
        <v>1.2077414312086598</v>
      </c>
      <c r="I67" s="4">
        <f t="shared" si="63"/>
        <v>1.3696676450549901</v>
      </c>
      <c r="J67" s="8">
        <f t="shared" si="63"/>
        <v>0.69276549207119864</v>
      </c>
      <c r="K67" s="4">
        <f t="shared" si="63"/>
        <v>2.0235428596287739</v>
      </c>
      <c r="L67" s="4">
        <f t="shared" si="63"/>
        <v>3.6002470724409328</v>
      </c>
      <c r="M67" s="4">
        <f t="shared" si="63"/>
        <v>1.1284212860374498</v>
      </c>
      <c r="N67" s="4">
        <f t="shared" si="63"/>
        <v>3.1057685211956834</v>
      </c>
      <c r="O67" s="4">
        <f t="shared" si="63"/>
        <v>2.8773521557789956</v>
      </c>
      <c r="P67" s="4">
        <f t="shared" si="63"/>
        <v>1.8781893395503049</v>
      </c>
      <c r="Q67" s="4">
        <f t="shared" si="63"/>
        <v>2.7055458459356521</v>
      </c>
      <c r="R67" s="4">
        <f t="shared" si="63"/>
        <v>2.6406098017245703</v>
      </c>
      <c r="S67" s="8">
        <f t="shared" si="63"/>
        <v>1.886152754244639</v>
      </c>
      <c r="T67" s="4">
        <f t="shared" si="63"/>
        <v>0.36978784609720361</v>
      </c>
      <c r="U67" s="4">
        <f t="shared" si="63"/>
        <v>0.10829894080253336</v>
      </c>
      <c r="V67" s="4">
        <f t="shared" si="63"/>
        <v>-2.2286848965659525</v>
      </c>
      <c r="W67" s="4">
        <f t="shared" si="63"/>
        <v>-4.6572061458053255</v>
      </c>
      <c r="X67" s="4">
        <f t="shared" si="63"/>
        <v>-0.27814833086578827</v>
      </c>
      <c r="Y67" s="4">
        <f t="shared" si="63"/>
        <v>-0.81771009482139223</v>
      </c>
      <c r="Z67" s="4">
        <f t="shared" si="63"/>
        <v>-1.8060722428897156</v>
      </c>
      <c r="AA67" s="4">
        <f t="shared" si="63"/>
        <v>-1.546562931550026</v>
      </c>
      <c r="AB67" s="8">
        <f t="shared" si="63"/>
        <v>0.80503182181209243</v>
      </c>
      <c r="AC67" s="4">
        <f t="shared" si="63"/>
        <v>39.977904156502966</v>
      </c>
      <c r="AD67" s="4">
        <f t="shared" si="63"/>
        <v>101.32280892759935</v>
      </c>
      <c r="AE67" s="4">
        <f t="shared" si="63"/>
        <v>51.293510992459815</v>
      </c>
      <c r="AF67" s="4">
        <f t="shared" si="63"/>
        <v>70.314732088282867</v>
      </c>
      <c r="AG67" s="4">
        <f t="shared" si="63"/>
        <v>63.623836863987329</v>
      </c>
      <c r="AH67" s="4">
        <f t="shared" si="63"/>
        <v>48.022808903937225</v>
      </c>
      <c r="AI67" s="4">
        <f t="shared" si="63"/>
        <v>37.439025792137826</v>
      </c>
      <c r="AJ67" s="4">
        <f t="shared" si="63"/>
        <v>61.134821477969105</v>
      </c>
      <c r="AK67" s="8">
        <f t="shared" si="63"/>
        <v>34.243738764882394</v>
      </c>
      <c r="AL67" s="4">
        <f>(AL54-AL53)</f>
        <v>1.4828794693717873</v>
      </c>
      <c r="AM67" s="4">
        <f t="shared" si="64"/>
        <v>3.1866842927439571</v>
      </c>
      <c r="AN67" s="4">
        <f t="shared" si="64"/>
        <v>2.7951999983058249</v>
      </c>
      <c r="AO67" s="4">
        <f t="shared" si="64"/>
        <v>3.5386989613059256</v>
      </c>
      <c r="AP67" s="4">
        <f t="shared" si="64"/>
        <v>2.7553096684110887</v>
      </c>
      <c r="AQ67" s="4">
        <f t="shared" si="64"/>
        <v>1.9192575907465228</v>
      </c>
      <c r="AR67" s="4">
        <f t="shared" si="64"/>
        <v>1.7449880600394767</v>
      </c>
      <c r="AS67" s="4">
        <f t="shared" si="64"/>
        <v>2.688074165045677</v>
      </c>
      <c r="AT67" s="8">
        <f t="shared" si="64"/>
        <v>1.210250142287399</v>
      </c>
      <c r="AU67" s="4">
        <f t="shared" si="64"/>
        <v>-4.5708047650485639E-2</v>
      </c>
      <c r="AV67" s="4">
        <f t="shared" si="64"/>
        <v>-4.4956897405732832E-2</v>
      </c>
      <c r="AW67" s="4">
        <f t="shared" si="64"/>
        <v>-0.2198261019894403</v>
      </c>
      <c r="AX67" s="4">
        <f t="shared" si="64"/>
        <v>-2.3220190490727859</v>
      </c>
      <c r="AY67" s="4">
        <f t="shared" si="64"/>
        <v>-0.11363681231666334</v>
      </c>
      <c r="AZ67" s="4">
        <f t="shared" si="64"/>
        <v>-0.38050143823428328</v>
      </c>
      <c r="BA67" s="4">
        <f t="shared" si="64"/>
        <v>-1.5861480327620896</v>
      </c>
      <c r="BB67" s="4">
        <f t="shared" si="64"/>
        <v>-0.77983347786130253</v>
      </c>
      <c r="BC67" s="8">
        <f t="shared" si="64"/>
        <v>0.11677804052760621</v>
      </c>
      <c r="BD67" s="4">
        <f t="shared" si="64"/>
        <v>-0.17965859455092925</v>
      </c>
      <c r="BE67" s="4">
        <f t="shared" si="64"/>
        <v>-1.1215833718218349</v>
      </c>
      <c r="BF67" s="4">
        <f t="shared" si="64"/>
        <v>-1.3260338524872708</v>
      </c>
      <c r="BG67" s="4">
        <f t="shared" si="64"/>
        <v>-2.2858779941819733</v>
      </c>
      <c r="BH67" s="4">
        <f t="shared" si="64"/>
        <v>-0.66873104531121896</v>
      </c>
      <c r="BI67" s="4">
        <f t="shared" si="64"/>
        <v>-0.70107099145305796</v>
      </c>
      <c r="BJ67" s="4">
        <f t="shared" si="64"/>
        <v>-1.2584335152177957</v>
      </c>
      <c r="BK67" s="4">
        <f t="shared" si="64"/>
        <v>-1.2146019410308142</v>
      </c>
      <c r="BL67" s="8">
        <f t="shared" si="64"/>
        <v>4.5132534040632777E-2</v>
      </c>
      <c r="BU67" s="6"/>
      <c r="CD67" s="6"/>
      <c r="CM67" s="8"/>
      <c r="CN67" s="4">
        <f t="shared" si="65"/>
        <v>-4.7446651481614781</v>
      </c>
      <c r="CO67" s="4">
        <f t="shared" si="65"/>
        <v>-8.1987025465808401</v>
      </c>
      <c r="CP67" s="4">
        <f t="shared" si="65"/>
        <v>-12.753837295401674</v>
      </c>
      <c r="CQ67" s="4">
        <f t="shared" si="65"/>
        <v>-7.8195673805036616</v>
      </c>
      <c r="CR67" s="4">
        <f t="shared" si="65"/>
        <v>-7.3385689014185438</v>
      </c>
      <c r="CS67" s="4">
        <f t="shared" si="65"/>
        <v>-3.704334848890257</v>
      </c>
      <c r="CT67" s="4">
        <f t="shared" si="65"/>
        <v>-4.6301258449766109</v>
      </c>
      <c r="CU67" s="4">
        <f t="shared" si="65"/>
        <v>-7.4622402457348702</v>
      </c>
      <c r="CV67" s="8">
        <f t="shared" si="65"/>
        <v>-3.966805768855723</v>
      </c>
      <c r="CW67" s="4">
        <f t="shared" si="65"/>
        <v>-5.5136037183979738</v>
      </c>
      <c r="CX67" s="4">
        <f t="shared" si="65"/>
        <v>-10.705588059308988</v>
      </c>
      <c r="CY67" s="4">
        <f t="shared" si="65"/>
        <v>-13.652211409619794</v>
      </c>
      <c r="CZ67" s="4">
        <f t="shared" si="65"/>
        <v>-8.6803656226688091</v>
      </c>
      <c r="DA67" s="4">
        <f t="shared" si="65"/>
        <v>-8.4836874255058934</v>
      </c>
      <c r="DB67" s="4">
        <f t="shared" si="65"/>
        <v>-4.5872952725896532</v>
      </c>
      <c r="DC67" s="4">
        <f t="shared" si="65"/>
        <v>-5.7682023070866446</v>
      </c>
      <c r="DD67" s="4">
        <f t="shared" si="65"/>
        <v>-8.7125745757741981</v>
      </c>
      <c r="DE67" s="8">
        <f t="shared" si="65"/>
        <v>-4.6275134446414929</v>
      </c>
      <c r="DF67" s="4">
        <f t="shared" si="65"/>
        <v>-5.0956100476181003</v>
      </c>
      <c r="DG67" s="4">
        <f t="shared" si="65"/>
        <v>-8.2980148252200134</v>
      </c>
      <c r="DH67" s="4">
        <f t="shared" si="65"/>
        <v>-10.76507193106789</v>
      </c>
      <c r="DI67" s="4">
        <f t="shared" si="65"/>
        <v>-3.3168329842887347</v>
      </c>
      <c r="DJ67" s="4">
        <f t="shared" si="65"/>
        <v>-7.0801137888799257</v>
      </c>
      <c r="DK67" s="4">
        <f t="shared" si="65"/>
        <v>-2.9104235814968051</v>
      </c>
      <c r="DL67" s="4">
        <f t="shared" si="65"/>
        <v>-2.8759961706312422</v>
      </c>
      <c r="DM67" s="4">
        <f t="shared" si="65"/>
        <v>-6.0086041588085557</v>
      </c>
      <c r="DN67" s="8">
        <f t="shared" si="65"/>
        <v>-4.7337295613405006</v>
      </c>
    </row>
    <row r="68" spans="1:118">
      <c r="A68" s="17">
        <v>2010</v>
      </c>
      <c r="B68" s="4">
        <f>(B55-B54)/B54*100</f>
        <v>0.78636471140955821</v>
      </c>
      <c r="C68" s="4">
        <f t="shared" si="63"/>
        <v>2.744750223884056</v>
      </c>
      <c r="D68" s="4">
        <f t="shared" si="63"/>
        <v>0.99817666130271254</v>
      </c>
      <c r="E68" s="4">
        <f t="shared" si="63"/>
        <v>0.89812782908533939</v>
      </c>
      <c r="F68" s="4">
        <f t="shared" si="63"/>
        <v>1.2139910190102319</v>
      </c>
      <c r="G68" s="4">
        <f t="shared" si="63"/>
        <v>0.87942528215993987</v>
      </c>
      <c r="H68" s="4">
        <f t="shared" si="63"/>
        <v>1.1678363377108436</v>
      </c>
      <c r="I68" s="4">
        <f t="shared" si="63"/>
        <v>1.328807950893895</v>
      </c>
      <c r="J68" s="8">
        <f t="shared" si="63"/>
        <v>0.66744875192279041</v>
      </c>
      <c r="K68" s="4">
        <f t="shared" si="63"/>
        <v>1.1936305309043755</v>
      </c>
      <c r="L68" s="4">
        <f t="shared" si="63"/>
        <v>3.2642791736488492</v>
      </c>
      <c r="M68" s="4">
        <f t="shared" si="63"/>
        <v>1.6647888297235305</v>
      </c>
      <c r="N68" s="4">
        <f t="shared" si="63"/>
        <v>-1.4725216316947669</v>
      </c>
      <c r="O68" s="4">
        <f t="shared" si="63"/>
        <v>1.5664296459777731</v>
      </c>
      <c r="P68" s="4">
        <f t="shared" si="63"/>
        <v>0.63901539178815037</v>
      </c>
      <c r="Q68" s="4">
        <f t="shared" si="63"/>
        <v>1.1171680569790083</v>
      </c>
      <c r="R68" s="4">
        <f t="shared" si="63"/>
        <v>1.1259976178048823</v>
      </c>
      <c r="S68" s="8">
        <f t="shared" si="63"/>
        <v>1.2088005221395959</v>
      </c>
      <c r="T68" s="4">
        <f t="shared" si="63"/>
        <v>1.0663632697923986</v>
      </c>
      <c r="U68" s="4">
        <f t="shared" si="63"/>
        <v>1.3646204383649536</v>
      </c>
      <c r="V68" s="4">
        <f t="shared" si="63"/>
        <v>0.29414056739612343</v>
      </c>
      <c r="W68" s="4">
        <f t="shared" si="63"/>
        <v>-3.265466914647404</v>
      </c>
      <c r="X68" s="4">
        <f t="shared" si="63"/>
        <v>2.341563050277113</v>
      </c>
      <c r="Y68" s="4">
        <f t="shared" si="63"/>
        <v>-0.80418179526128108</v>
      </c>
      <c r="Z68" s="4">
        <f t="shared" si="63"/>
        <v>-0.17440039718912315</v>
      </c>
      <c r="AA68" s="4">
        <f t="shared" si="63"/>
        <v>0.16409630791819385</v>
      </c>
      <c r="AB68" s="8">
        <f t="shared" si="63"/>
        <v>1.2665067686593705</v>
      </c>
      <c r="AC68" s="4">
        <f t="shared" si="63"/>
        <v>-6.986355388144791E-2</v>
      </c>
      <c r="AD68" s="4">
        <f t="shared" si="63"/>
        <v>-12.092312684206256</v>
      </c>
      <c r="AE68" s="4">
        <f t="shared" si="63"/>
        <v>-8.7513424519408769</v>
      </c>
      <c r="AF68" s="4">
        <f t="shared" si="63"/>
        <v>-18.217967569208181</v>
      </c>
      <c r="AG68" s="4">
        <f t="shared" si="63"/>
        <v>-9.1261083362372712</v>
      </c>
      <c r="AH68" s="4">
        <f t="shared" si="63"/>
        <v>21.287899570725902</v>
      </c>
      <c r="AI68" s="4">
        <f t="shared" si="63"/>
        <v>14.050284936823203</v>
      </c>
      <c r="AJ68" s="4">
        <f t="shared" si="63"/>
        <v>-4.7649496954095119</v>
      </c>
      <c r="AK68" s="8">
        <f t="shared" si="63"/>
        <v>1.4575504017606877</v>
      </c>
      <c r="AL68" s="4">
        <f>(AL55-AL54)</f>
        <v>-5.8042638169919059E-2</v>
      </c>
      <c r="AM68" s="4">
        <f t="shared" si="64"/>
        <v>-0.82088705336165368</v>
      </c>
      <c r="AN68" s="4">
        <f t="shared" si="64"/>
        <v>-0.6967797071395756</v>
      </c>
      <c r="AO68" s="4">
        <f t="shared" si="64"/>
        <v>-1.2121907337379598</v>
      </c>
      <c r="AP68" s="4">
        <f t="shared" si="64"/>
        <v>-0.77411877265303453</v>
      </c>
      <c r="AQ68" s="4">
        <f t="shared" si="64"/>
        <v>1.2525937687088877</v>
      </c>
      <c r="AR68" s="4">
        <f t="shared" si="64"/>
        <v>0.84712224766364752</v>
      </c>
      <c r="AS68" s="4">
        <f t="shared" si="64"/>
        <v>-0.33165494184007471</v>
      </c>
      <c r="AT68" s="8">
        <f t="shared" si="64"/>
        <v>9.0499101838030782E-3</v>
      </c>
      <c r="AU68" s="4">
        <f t="shared" si="64"/>
        <v>-0.10966460111104936</v>
      </c>
      <c r="AV68" s="4">
        <f t="shared" si="64"/>
        <v>-1.6107085752567016</v>
      </c>
      <c r="AW68" s="4">
        <f t="shared" si="64"/>
        <v>-1.2371734158063461</v>
      </c>
      <c r="AX68" s="4">
        <f t="shared" si="64"/>
        <v>-1.7497876617284049</v>
      </c>
      <c r="AY68" s="4">
        <f t="shared" si="64"/>
        <v>-4.4729618460841891E-2</v>
      </c>
      <c r="AZ68" s="4">
        <f t="shared" si="64"/>
        <v>-5.8610692841938317E-2</v>
      </c>
      <c r="BA68" s="4">
        <f t="shared" si="64"/>
        <v>-0.22226073153217385</v>
      </c>
      <c r="BB68" s="4">
        <f t="shared" si="64"/>
        <v>-0.77222798195430897</v>
      </c>
      <c r="BC68" s="8">
        <f t="shared" si="64"/>
        <v>3.8933726845215233E-2</v>
      </c>
      <c r="BD68" s="4">
        <f t="shared" si="64"/>
        <v>0.1128240257260984</v>
      </c>
      <c r="BE68" s="4">
        <f t="shared" si="64"/>
        <v>-0.55877455983736724</v>
      </c>
      <c r="BF68" s="4">
        <f t="shared" si="64"/>
        <v>-0.27645182222511977</v>
      </c>
      <c r="BG68" s="4">
        <f t="shared" si="64"/>
        <v>-1.6060225048622954</v>
      </c>
      <c r="BH68" s="4">
        <f t="shared" si="64"/>
        <v>0.48575641088472565</v>
      </c>
      <c r="BI68" s="4">
        <f t="shared" si="64"/>
        <v>-0.66574285643814335</v>
      </c>
      <c r="BJ68" s="4">
        <f t="shared" si="64"/>
        <v>-0.54398279981374742</v>
      </c>
      <c r="BK68" s="4">
        <f t="shared" si="64"/>
        <v>-0.47133368324149671</v>
      </c>
      <c r="BL68" s="8">
        <f t="shared" si="64"/>
        <v>0.2411583072570167</v>
      </c>
      <c r="BU68" s="6"/>
      <c r="CD68" s="6"/>
      <c r="CM68" s="8"/>
      <c r="CN68" s="4">
        <f t="shared" si="65"/>
        <v>5.1988458824138055</v>
      </c>
      <c r="CO68" s="4">
        <f t="shared" si="65"/>
        <v>2.171997652956299</v>
      </c>
      <c r="CP68" s="4">
        <f t="shared" si="65"/>
        <v>14.447930959637425</v>
      </c>
      <c r="CQ68" s="4">
        <f t="shared" si="65"/>
        <v>2.2068722609537317</v>
      </c>
      <c r="CR68" s="4">
        <f t="shared" si="65"/>
        <v>9.0125191596372716</v>
      </c>
      <c r="CS68" s="4">
        <f t="shared" si="65"/>
        <v>7.116963510140673</v>
      </c>
      <c r="CT68" s="4">
        <f t="shared" si="65"/>
        <v>2.4222673003035178</v>
      </c>
      <c r="CU68" s="4">
        <f t="shared" si="65"/>
        <v>6.6790671227722171</v>
      </c>
      <c r="CV68" s="8">
        <f t="shared" si="65"/>
        <v>4.7905793527161764</v>
      </c>
      <c r="CW68" s="4">
        <f t="shared" si="65"/>
        <v>4.3780537016479339</v>
      </c>
      <c r="CX68" s="4">
        <f t="shared" si="65"/>
        <v>-0.55745190842326942</v>
      </c>
      <c r="CY68" s="4">
        <f t="shared" si="65"/>
        <v>13.316828821017692</v>
      </c>
      <c r="CZ68" s="4">
        <f t="shared" si="65"/>
        <v>1.2970948619436504</v>
      </c>
      <c r="DA68" s="4">
        <f t="shared" si="65"/>
        <v>7.7049902509647055</v>
      </c>
      <c r="DB68" s="4">
        <f t="shared" si="65"/>
        <v>6.1831619386553163</v>
      </c>
      <c r="DC68" s="4">
        <f t="shared" si="65"/>
        <v>1.2399503715837457</v>
      </c>
      <c r="DD68" s="4">
        <f t="shared" si="65"/>
        <v>5.2800968254468987</v>
      </c>
      <c r="DE68" s="8">
        <f t="shared" si="65"/>
        <v>4.0957932796669256</v>
      </c>
      <c r="DF68" s="4">
        <f t="shared" si="65"/>
        <v>4.0888802950096643</v>
      </c>
      <c r="DG68" s="4">
        <f t="shared" si="65"/>
        <v>0.79650790492751466</v>
      </c>
      <c r="DH68" s="4">
        <f t="shared" si="65"/>
        <v>14.112280450451822</v>
      </c>
      <c r="DI68" s="4">
        <f t="shared" si="65"/>
        <v>5.6570688884937192</v>
      </c>
      <c r="DJ68" s="4">
        <f t="shared" si="65"/>
        <v>6.5183254100613377</v>
      </c>
      <c r="DK68" s="4">
        <f t="shared" si="65"/>
        <v>7.9853621339690113</v>
      </c>
      <c r="DL68" s="4">
        <f t="shared" si="65"/>
        <v>2.6012042079630207</v>
      </c>
      <c r="DM68" s="4">
        <f t="shared" si="65"/>
        <v>6.5042975027959251</v>
      </c>
      <c r="DN68" s="8">
        <f t="shared" si="65"/>
        <v>3.4799981716634614</v>
      </c>
    </row>
    <row r="69" spans="1:118">
      <c r="A69" s="17">
        <v>2011</v>
      </c>
      <c r="B69" s="4">
        <f>(B59-B58)/B58*100</f>
        <v>1.2190025660494952</v>
      </c>
      <c r="C69" s="4">
        <f t="shared" ref="C69:AK71" si="66">(C59-C58)/C58*100</f>
        <v>1.6145772542748424</v>
      </c>
      <c r="D69" s="4">
        <f t="shared" si="66"/>
        <v>1.3097569767831658</v>
      </c>
      <c r="E69" s="4">
        <f t="shared" si="66"/>
        <v>0.99933642387441213</v>
      </c>
      <c r="F69" s="4">
        <f t="shared" si="66"/>
        <v>1.5621358798344638</v>
      </c>
      <c r="G69" s="4">
        <f t="shared" si="66"/>
        <v>1.581635022097944</v>
      </c>
      <c r="H69" s="4">
        <f t="shared" si="66"/>
        <v>1.2632763675147738</v>
      </c>
      <c r="I69" s="4">
        <f t="shared" si="66"/>
        <v>1.3917945472952271</v>
      </c>
      <c r="J69" s="8">
        <f t="shared" si="66"/>
        <v>1.181656390728665</v>
      </c>
      <c r="K69" s="4">
        <f t="shared" si="66"/>
        <v>1.7407122786145586</v>
      </c>
      <c r="L69" s="4">
        <f t="shared" si="66"/>
        <v>2.2771416169818202</v>
      </c>
      <c r="M69" s="4">
        <f t="shared" si="66"/>
        <v>3.2853524290142397</v>
      </c>
      <c r="N69" s="4">
        <f t="shared" si="66"/>
        <v>0.79310385318670851</v>
      </c>
      <c r="O69" s="4">
        <f t="shared" si="66"/>
        <v>2.1299948622338758</v>
      </c>
      <c r="P69" s="4">
        <f t="shared" si="66"/>
        <v>2.5061087109201212</v>
      </c>
      <c r="Q69" s="4">
        <f t="shared" si="66"/>
        <v>2.3749663512058432</v>
      </c>
      <c r="R69" s="4">
        <f t="shared" si="66"/>
        <v>2.1703479721298673</v>
      </c>
      <c r="S69" s="8">
        <f t="shared" si="66"/>
        <v>1.6462283167750409</v>
      </c>
      <c r="T69" s="4">
        <f t="shared" si="66"/>
        <v>2.1967486599775965</v>
      </c>
      <c r="U69" s="4">
        <f t="shared" si="66"/>
        <v>2.9340989318773247</v>
      </c>
      <c r="V69" s="4">
        <f t="shared" si="66"/>
        <v>7.1306857488511008</v>
      </c>
      <c r="W69" s="4">
        <f t="shared" si="66"/>
        <v>-1.2137565296877773</v>
      </c>
      <c r="X69" s="4">
        <f t="shared" si="66"/>
        <v>0.82385354891592821</v>
      </c>
      <c r="Y69" s="4">
        <f t="shared" si="66"/>
        <v>6.5812756152644409</v>
      </c>
      <c r="Z69" s="4">
        <f t="shared" si="66"/>
        <v>3.2770032998330332</v>
      </c>
      <c r="AA69" s="4">
        <f t="shared" si="66"/>
        <v>2.8262792798944765</v>
      </c>
      <c r="AB69" s="8">
        <f t="shared" si="66"/>
        <v>2.0612551283585563</v>
      </c>
      <c r="AC69" s="4">
        <f t="shared" si="66"/>
        <v>-0.53051257567758159</v>
      </c>
      <c r="AD69" s="4">
        <f t="shared" si="66"/>
        <v>12.260465294864863</v>
      </c>
      <c r="AE69" s="4">
        <f t="shared" si="66"/>
        <v>-17.776483638380476</v>
      </c>
      <c r="AF69" s="4">
        <f t="shared" si="66"/>
        <v>-6.8786595407740041</v>
      </c>
      <c r="AG69" s="4">
        <f t="shared" si="66"/>
        <v>-6.2781101712399421</v>
      </c>
      <c r="AH69" s="4">
        <f t="shared" si="66"/>
        <v>-6.6186423859694852</v>
      </c>
      <c r="AI69" s="4">
        <f t="shared" si="66"/>
        <v>8.1936518827400597</v>
      </c>
      <c r="AJ69" s="4">
        <f t="shared" si="66"/>
        <v>-3.2682891112323627</v>
      </c>
      <c r="AK69" s="8">
        <f t="shared" si="66"/>
        <v>0.29559124552621946</v>
      </c>
      <c r="AL69" s="4">
        <f>(AL59-AL58)</f>
        <v>-0.13459435414303744</v>
      </c>
      <c r="AM69" s="4">
        <f t="shared" ref="AM69:BL71" si="67">(AM59-AM58)</f>
        <v>0.47499267721531435</v>
      </c>
      <c r="AN69" s="4">
        <f t="shared" si="67"/>
        <v>-1.6657970177633565</v>
      </c>
      <c r="AO69" s="4">
        <f t="shared" si="67"/>
        <v>-0.38786034867784824</v>
      </c>
      <c r="AP69" s="4">
        <f t="shared" si="67"/>
        <v>-0.4327154322298945</v>
      </c>
      <c r="AQ69" s="4">
        <f t="shared" si="67"/>
        <v>-0.84931000872018636</v>
      </c>
      <c r="AR69" s="4">
        <f t="shared" si="67"/>
        <v>0.31413056097348502</v>
      </c>
      <c r="AS69" s="4">
        <f t="shared" si="67"/>
        <v>-0.37970200422986533</v>
      </c>
      <c r="AT69" s="8">
        <f t="shared" si="67"/>
        <v>-8.1988174337437769E-2</v>
      </c>
      <c r="AU69" s="4">
        <f t="shared" si="67"/>
        <v>0.17850745359437781</v>
      </c>
      <c r="AV69" s="4">
        <f t="shared" si="67"/>
        <v>0.66869933211678756</v>
      </c>
      <c r="AW69" s="4">
        <f t="shared" si="67"/>
        <v>1.0878053878192304</v>
      </c>
      <c r="AX69" s="4">
        <f t="shared" si="67"/>
        <v>-1.30705207571458</v>
      </c>
      <c r="AY69" s="4">
        <f t="shared" si="67"/>
        <v>-1.0708814865471865</v>
      </c>
      <c r="AZ69" s="4">
        <f t="shared" si="67"/>
        <v>1.7405830858768709</v>
      </c>
      <c r="BA69" s="4">
        <f t="shared" si="67"/>
        <v>0.7199641449872729</v>
      </c>
      <c r="BB69" s="4">
        <f t="shared" si="67"/>
        <v>0.13613803368227906</v>
      </c>
      <c r="BC69" s="8">
        <f t="shared" si="67"/>
        <v>0.18796599744467102</v>
      </c>
      <c r="BD69" s="4">
        <f t="shared" si="67"/>
        <v>0.39221603144158479</v>
      </c>
      <c r="BE69" s="4">
        <f t="shared" si="67"/>
        <v>0.53254729859892791</v>
      </c>
      <c r="BF69" s="4">
        <f t="shared" si="67"/>
        <v>2.2579642060079053</v>
      </c>
      <c r="BG69" s="4">
        <f t="shared" si="67"/>
        <v>-0.81582555394473388</v>
      </c>
      <c r="BH69" s="4">
        <f t="shared" si="67"/>
        <v>-0.31964265195765051</v>
      </c>
      <c r="BI69" s="4">
        <f t="shared" si="67"/>
        <v>1.9268492740983589</v>
      </c>
      <c r="BJ69" s="4">
        <f t="shared" si="67"/>
        <v>0.80391371525205102</v>
      </c>
      <c r="BK69" s="4">
        <f t="shared" si="67"/>
        <v>0.57247513562835906</v>
      </c>
      <c r="BL69" s="8">
        <f t="shared" si="67"/>
        <v>0.3532377941451017</v>
      </c>
      <c r="BU69" s="6"/>
      <c r="CD69" s="6"/>
      <c r="CM69" s="8"/>
      <c r="CN69" s="4">
        <f t="shared" ref="CN69:DN70" si="68">(CN59-CN58)/CN58*100</f>
        <v>3.8356182943028525</v>
      </c>
      <c r="CO69" s="4">
        <f t="shared" si="68"/>
        <v>4.4351621272889163</v>
      </c>
      <c r="CP69" s="4">
        <f t="shared" si="68"/>
        <v>8.6943029676303514</v>
      </c>
      <c r="CQ69" s="4">
        <f t="shared" si="68"/>
        <v>2.5489308882380093</v>
      </c>
      <c r="CR69" s="4">
        <f t="shared" si="68"/>
        <v>6.284811738142575</v>
      </c>
      <c r="CS69" s="4">
        <f t="shared" si="68"/>
        <v>6.8146594162395155</v>
      </c>
      <c r="CT69" s="4">
        <f t="shared" si="68"/>
        <v>1.9137147867456807</v>
      </c>
      <c r="CU69" s="4">
        <f t="shared" si="68"/>
        <v>5.3553536280458713</v>
      </c>
      <c r="CV69" s="8">
        <f t="shared" si="68"/>
        <v>3.4088992023406068</v>
      </c>
      <c r="CW69" s="4">
        <f t="shared" si="68"/>
        <v>2.5851032532610621</v>
      </c>
      <c r="CX69" s="4">
        <f t="shared" si="68"/>
        <v>2.7757679549814953</v>
      </c>
      <c r="CY69" s="4">
        <f t="shared" si="68"/>
        <v>7.2890767989301244</v>
      </c>
      <c r="CZ69" s="4">
        <f t="shared" si="68"/>
        <v>1.5342620251090089</v>
      </c>
      <c r="DA69" s="4">
        <f t="shared" si="68"/>
        <v>4.6500359778725455</v>
      </c>
      <c r="DB69" s="4">
        <f t="shared" si="68"/>
        <v>5.1515457424988274</v>
      </c>
      <c r="DC69" s="4">
        <f t="shared" si="68"/>
        <v>0.6423240907890968</v>
      </c>
      <c r="DD69" s="4">
        <f t="shared" si="68"/>
        <v>3.9091517202625243</v>
      </c>
      <c r="DE69" s="8">
        <f t="shared" si="68"/>
        <v>2.2012318151929664</v>
      </c>
      <c r="DF69" s="4">
        <f t="shared" si="68"/>
        <v>1.6036416576989196</v>
      </c>
      <c r="DG69" s="4">
        <f t="shared" si="68"/>
        <v>1.4582759367282334</v>
      </c>
      <c r="DH69" s="4">
        <f t="shared" si="68"/>
        <v>1.4595418743466899</v>
      </c>
      <c r="DI69" s="4">
        <f t="shared" si="68"/>
        <v>3.8089184138847938</v>
      </c>
      <c r="DJ69" s="4">
        <f t="shared" si="68"/>
        <v>5.4163355168498857</v>
      </c>
      <c r="DK69" s="4">
        <f t="shared" si="68"/>
        <v>0.21897260998971582</v>
      </c>
      <c r="DL69" s="4">
        <f t="shared" si="68"/>
        <v>-1.3200310519559522</v>
      </c>
      <c r="DM69" s="4">
        <f t="shared" si="68"/>
        <v>2.4595603048781158</v>
      </c>
      <c r="DN69" s="8">
        <f t="shared" si="68"/>
        <v>1.3204267106916985</v>
      </c>
    </row>
    <row r="70" spans="1:118">
      <c r="A70" s="17">
        <v>2012</v>
      </c>
      <c r="B70" s="4">
        <f>(B60-B59)/B59*100</f>
        <v>1.1843955184592181</v>
      </c>
      <c r="C70" s="4">
        <f t="shared" si="66"/>
        <v>1.6188865595666913</v>
      </c>
      <c r="D70" s="4">
        <f t="shared" si="66"/>
        <v>1.2859844874234545</v>
      </c>
      <c r="E70" s="4">
        <f t="shared" si="66"/>
        <v>1.0951530823654341</v>
      </c>
      <c r="F70" s="4">
        <f t="shared" si="66"/>
        <v>1.4953708483120645</v>
      </c>
      <c r="G70" s="4">
        <f t="shared" si="66"/>
        <v>1.5328438733626439</v>
      </c>
      <c r="H70" s="4">
        <f t="shared" si="66"/>
        <v>1.2643677139712877</v>
      </c>
      <c r="I70" s="4">
        <f t="shared" si="66"/>
        <v>1.3843502155412184</v>
      </c>
      <c r="J70" s="8">
        <f t="shared" si="66"/>
        <v>1.1410888093445501</v>
      </c>
      <c r="K70" s="4">
        <f t="shared" si="66"/>
        <v>1.8808547741509858</v>
      </c>
      <c r="L70" s="4">
        <f t="shared" si="66"/>
        <v>2.7249740851936455</v>
      </c>
      <c r="M70" s="4">
        <f t="shared" si="66"/>
        <v>1.7183737034795661</v>
      </c>
      <c r="N70" s="4">
        <f t="shared" si="66"/>
        <v>3.6345763743177462</v>
      </c>
      <c r="O70" s="4">
        <f t="shared" si="66"/>
        <v>1.5439938274804739</v>
      </c>
      <c r="P70" s="4">
        <f t="shared" si="66"/>
        <v>2.6729921713970053</v>
      </c>
      <c r="Q70" s="4">
        <f t="shared" si="66"/>
        <v>0.51498111118822154</v>
      </c>
      <c r="R70" s="4">
        <f t="shared" si="66"/>
        <v>2.0923091335255211</v>
      </c>
      <c r="S70" s="8">
        <f t="shared" si="66"/>
        <v>1.8341126991430527</v>
      </c>
      <c r="T70" s="4">
        <f t="shared" si="66"/>
        <v>3.2716475394357549</v>
      </c>
      <c r="U70" s="4">
        <f t="shared" si="66"/>
        <v>3.755075120976187</v>
      </c>
      <c r="V70" s="4">
        <f t="shared" si="66"/>
        <v>3.5252043669438522</v>
      </c>
      <c r="W70" s="4">
        <f t="shared" si="66"/>
        <v>8.0255889741614705</v>
      </c>
      <c r="X70" s="4">
        <f t="shared" si="66"/>
        <v>3.1395780278007122</v>
      </c>
      <c r="Y70" s="4">
        <f t="shared" si="66"/>
        <v>5.3119740384325675</v>
      </c>
      <c r="Z70" s="4">
        <f t="shared" si="66"/>
        <v>3.1995819558647387</v>
      </c>
      <c r="AA70" s="4">
        <f t="shared" si="66"/>
        <v>4.3436475406744579</v>
      </c>
      <c r="AB70" s="8">
        <f t="shared" si="66"/>
        <v>3.0391921036180118</v>
      </c>
      <c r="AC70" s="4">
        <f t="shared" si="66"/>
        <v>-2.2890924683152845</v>
      </c>
      <c r="AD70" s="4">
        <f t="shared" si="66"/>
        <v>6.6960048567625581</v>
      </c>
      <c r="AE70" s="4">
        <f t="shared" si="66"/>
        <v>-4.658716079029201</v>
      </c>
      <c r="AF70" s="4">
        <f t="shared" si="66"/>
        <v>0.78159694466648899</v>
      </c>
      <c r="AG70" s="4">
        <f t="shared" si="66"/>
        <v>-2.8305486458126956</v>
      </c>
      <c r="AH70" s="4">
        <f t="shared" si="66"/>
        <v>2.8810957235569146</v>
      </c>
      <c r="AI70" s="4">
        <f t="shared" si="66"/>
        <v>-10.237298278599388</v>
      </c>
      <c r="AJ70" s="4">
        <f t="shared" si="66"/>
        <v>-1.690106030942869</v>
      </c>
      <c r="AK70" s="8">
        <f t="shared" si="66"/>
        <v>-2.4634098320340727</v>
      </c>
      <c r="AL70" s="4">
        <f>(AL60-AL59)</f>
        <v>-0.26544378005709124</v>
      </c>
      <c r="AM70" s="4">
        <f t="shared" si="67"/>
        <v>0.16096872482105606</v>
      </c>
      <c r="AN70" s="4">
        <f t="shared" si="67"/>
        <v>-0.44465055282641597</v>
      </c>
      <c r="AO70" s="4">
        <f t="shared" si="67"/>
        <v>-0.43132327893086853</v>
      </c>
      <c r="AP70" s="4">
        <f t="shared" si="67"/>
        <v>-0.3332484116382286</v>
      </c>
      <c r="AQ70" s="4">
        <f t="shared" si="67"/>
        <v>-0.14016945660027247</v>
      </c>
      <c r="AR70" s="4">
        <f t="shared" si="67"/>
        <v>-0.90577695192411589</v>
      </c>
      <c r="AS70" s="4">
        <f t="shared" si="67"/>
        <v>-0.35122453326022907</v>
      </c>
      <c r="AT70" s="8">
        <f t="shared" si="67"/>
        <v>-0.24957640773020984</v>
      </c>
      <c r="AU70" s="4">
        <f t="shared" si="67"/>
        <v>0.63393635911229751</v>
      </c>
      <c r="AV70" s="4">
        <f t="shared" si="67"/>
        <v>0.69105578799297263</v>
      </c>
      <c r="AW70" s="4">
        <f t="shared" si="67"/>
        <v>0.76247592709055567</v>
      </c>
      <c r="AX70" s="4">
        <f t="shared" si="67"/>
        <v>1.9973042357454887</v>
      </c>
      <c r="AY70" s="4">
        <f t="shared" si="67"/>
        <v>0.73562895144900864</v>
      </c>
      <c r="AZ70" s="4">
        <f t="shared" si="67"/>
        <v>1.4298127057379588</v>
      </c>
      <c r="BA70" s="4">
        <f t="shared" si="67"/>
        <v>0.99820562886068842</v>
      </c>
      <c r="BB70" s="4">
        <f t="shared" si="67"/>
        <v>1.06559581607506</v>
      </c>
      <c r="BC70" s="8">
        <f t="shared" si="67"/>
        <v>0.53834552137352887</v>
      </c>
      <c r="BD70" s="4">
        <f t="shared" si="67"/>
        <v>0.84566368113661383</v>
      </c>
      <c r="BE70" s="4">
        <f t="shared" si="67"/>
        <v>0.87330526206797288</v>
      </c>
      <c r="BF70" s="4">
        <f t="shared" si="67"/>
        <v>0.91872607002354556</v>
      </c>
      <c r="BG70" s="4">
        <f t="shared" si="67"/>
        <v>2.4964584160847139</v>
      </c>
      <c r="BH70" s="4">
        <f t="shared" si="67"/>
        <v>0.70715700595603437</v>
      </c>
      <c r="BI70" s="4">
        <f t="shared" si="67"/>
        <v>1.5288862396659795</v>
      </c>
      <c r="BJ70" s="4">
        <f t="shared" si="67"/>
        <v>0.78792500574405011</v>
      </c>
      <c r="BK70" s="4">
        <f t="shared" si="67"/>
        <v>1.1977950091533955</v>
      </c>
      <c r="BL70" s="8">
        <f t="shared" si="67"/>
        <v>0.76919364923621458</v>
      </c>
      <c r="BU70" s="6"/>
      <c r="CD70" s="6"/>
      <c r="CM70" s="8"/>
      <c r="CN70" s="4">
        <f t="shared" si="68"/>
        <v>3.9272527225946394</v>
      </c>
      <c r="CO70" s="4">
        <f t="shared" si="68"/>
        <v>4.2172451990976336</v>
      </c>
      <c r="CP70" s="4">
        <f t="shared" si="68"/>
        <v>5.337308411702109</v>
      </c>
      <c r="CQ70" s="4">
        <f t="shared" si="68"/>
        <v>5.9490874054707179</v>
      </c>
      <c r="CR70" s="4">
        <f t="shared" si="68"/>
        <v>4.4546943600987685</v>
      </c>
      <c r="CS70" s="4">
        <f t="shared" si="68"/>
        <v>5.6459677956872945</v>
      </c>
      <c r="CT70" s="4">
        <f t="shared" si="68"/>
        <v>3.1787018927456661</v>
      </c>
      <c r="CU70" s="4">
        <f t="shared" si="68"/>
        <v>4.7097822030827423</v>
      </c>
      <c r="CV70" s="8">
        <f t="shared" si="68"/>
        <v>3.7033942608043291</v>
      </c>
      <c r="CW70" s="4">
        <f t="shared" si="68"/>
        <v>2.7107511885417561</v>
      </c>
      <c r="CX70" s="4">
        <f t="shared" si="68"/>
        <v>2.5569642883341759</v>
      </c>
      <c r="CY70" s="4">
        <f t="shared" si="68"/>
        <v>3.9998860106668555</v>
      </c>
      <c r="CZ70" s="4">
        <f t="shared" si="68"/>
        <v>4.8013521668547412</v>
      </c>
      <c r="DA70" s="4">
        <f t="shared" si="68"/>
        <v>2.9157226453308036</v>
      </c>
      <c r="DB70" s="4">
        <f t="shared" si="68"/>
        <v>4.0510279880023425</v>
      </c>
      <c r="DC70" s="4">
        <f t="shared" si="68"/>
        <v>1.8904321648277784</v>
      </c>
      <c r="DD70" s="4">
        <f t="shared" si="68"/>
        <v>3.2800249550070943</v>
      </c>
      <c r="DE70" s="8">
        <f t="shared" si="68"/>
        <v>2.5333971401967381</v>
      </c>
      <c r="DF70" s="4">
        <f t="shared" si="68"/>
        <v>0.63483559987608251</v>
      </c>
      <c r="DG70" s="4">
        <f t="shared" si="68"/>
        <v>0.44544334586290402</v>
      </c>
      <c r="DH70" s="4">
        <f t="shared" si="68"/>
        <v>1.7503989060821297</v>
      </c>
      <c r="DI70" s="4">
        <f t="shared" si="68"/>
        <v>-1.9222311939325991</v>
      </c>
      <c r="DJ70" s="4">
        <f t="shared" si="68"/>
        <v>1.2750840729090231</v>
      </c>
      <c r="DK70" s="4">
        <f t="shared" si="68"/>
        <v>0.31714699140749653</v>
      </c>
      <c r="DL70" s="4">
        <f t="shared" si="68"/>
        <v>-2.0232701260353887E-2</v>
      </c>
      <c r="DM70" s="4">
        <f t="shared" si="68"/>
        <v>0.35089310277902963</v>
      </c>
      <c r="DN70" s="8">
        <f t="shared" si="68"/>
        <v>0.64461118495415959</v>
      </c>
    </row>
    <row r="71" spans="1:118">
      <c r="A71" s="17">
        <v>2013</v>
      </c>
      <c r="B71" s="4">
        <f>(B61-B60)/B60*100</f>
        <v>0.288952147031863</v>
      </c>
      <c r="C71" s="4">
        <f t="shared" si="66"/>
        <v>0.39784781247167122</v>
      </c>
      <c r="D71" s="4">
        <f t="shared" si="66"/>
        <v>0.31511293108627864</v>
      </c>
      <c r="E71" s="4">
        <f t="shared" si="66"/>
        <v>0.26702233520226504</v>
      </c>
      <c r="F71" s="4">
        <f t="shared" si="66"/>
        <v>0.3690625567682897</v>
      </c>
      <c r="G71" s="4">
        <f t="shared" si="66"/>
        <v>0.37345300247797197</v>
      </c>
      <c r="H71" s="4">
        <f t="shared" si="66"/>
        <v>0.31030647095956365</v>
      </c>
      <c r="I71" s="4">
        <f t="shared" si="66"/>
        <v>0.33965842107601085</v>
      </c>
      <c r="J71" s="8">
        <f t="shared" si="66"/>
        <v>0.27794363632662528</v>
      </c>
      <c r="K71" s="4">
        <f t="shared" si="66"/>
        <v>0.4194042334252559</v>
      </c>
      <c r="L71" s="4">
        <f t="shared" si="66"/>
        <v>0.45562273639785378</v>
      </c>
      <c r="M71" s="4">
        <f t="shared" si="66"/>
        <v>0.71901855463652486</v>
      </c>
      <c r="N71" s="4">
        <f t="shared" si="66"/>
        <v>0.25000223446638131</v>
      </c>
      <c r="O71" s="4">
        <f t="shared" si="66"/>
        <v>0.49342930553647191</v>
      </c>
      <c r="P71" s="4">
        <f t="shared" si="66"/>
        <v>2.3393442867737455E-2</v>
      </c>
      <c r="Q71" s="4">
        <f t="shared" si="66"/>
        <v>0.40840262421708878</v>
      </c>
      <c r="R71" s="4">
        <f t="shared" si="66"/>
        <v>0.39980712175832689</v>
      </c>
      <c r="S71" s="8">
        <f t="shared" si="66"/>
        <v>0.42374716668558954</v>
      </c>
      <c r="T71" s="4">
        <f t="shared" si="66"/>
        <v>0.30325029253280544</v>
      </c>
      <c r="U71" s="4">
        <f t="shared" si="66"/>
        <v>0.9637162010100897</v>
      </c>
      <c r="V71" s="4">
        <f t="shared" si="66"/>
        <v>0.63658819082716667</v>
      </c>
      <c r="W71" s="4">
        <f t="shared" si="66"/>
        <v>1.9306255908179197</v>
      </c>
      <c r="X71" s="4">
        <f t="shared" si="66"/>
        <v>-0.25961107300431441</v>
      </c>
      <c r="Y71" s="4">
        <f t="shared" si="66"/>
        <v>-0.11698700613085419</v>
      </c>
      <c r="Z71" s="4">
        <f t="shared" si="66"/>
        <v>0.3733968938055684</v>
      </c>
      <c r="AA71" s="4">
        <f t="shared" si="66"/>
        <v>0.52976789046050665</v>
      </c>
      <c r="AB71" s="8">
        <f t="shared" si="66"/>
        <v>0.25350975921621577</v>
      </c>
      <c r="AC71" s="4">
        <f t="shared" si="66"/>
        <v>0.21815316064584858</v>
      </c>
      <c r="AD71" s="4">
        <f t="shared" si="66"/>
        <v>-4.6339730301540829</v>
      </c>
      <c r="AE71" s="4">
        <f t="shared" si="66"/>
        <v>0.11390770645771796</v>
      </c>
      <c r="AF71" s="4">
        <f t="shared" si="66"/>
        <v>-4.8286927355766487</v>
      </c>
      <c r="AG71" s="4">
        <f t="shared" si="66"/>
        <v>3.6232239745966539</v>
      </c>
      <c r="AH71" s="4">
        <f t="shared" si="66"/>
        <v>-9.3650279794663085</v>
      </c>
      <c r="AI71" s="4">
        <f t="shared" si="66"/>
        <v>2.2533066989728523</v>
      </c>
      <c r="AJ71" s="4">
        <f t="shared" si="66"/>
        <v>-1.6433847662290717</v>
      </c>
      <c r="AK71" s="8">
        <f t="shared" si="66"/>
        <v>0.76419410384776598</v>
      </c>
      <c r="AL71" s="4">
        <f>(AL61-AL60)</f>
        <v>-3.9683977994613429E-3</v>
      </c>
      <c r="AM71" s="4">
        <f t="shared" si="67"/>
        <v>-0.32434190826818821</v>
      </c>
      <c r="AN71" s="4">
        <f t="shared" si="67"/>
        <v>-2.7039057573469805E-2</v>
      </c>
      <c r="AO71" s="4">
        <f t="shared" si="67"/>
        <v>-0.401486533651358</v>
      </c>
      <c r="AP71" s="4">
        <f t="shared" si="67"/>
        <v>0.21142450217567976</v>
      </c>
      <c r="AQ71" s="4">
        <f t="shared" si="67"/>
        <v>-0.5533407819873446</v>
      </c>
      <c r="AR71" s="4">
        <f t="shared" si="67"/>
        <v>0.1142970751556005</v>
      </c>
      <c r="AS71" s="4">
        <f t="shared" si="67"/>
        <v>-0.12433478683706944</v>
      </c>
      <c r="AT71" s="8">
        <f t="shared" si="67"/>
        <v>2.2588704756814515E-2</v>
      </c>
      <c r="AU71" s="4">
        <f t="shared" si="67"/>
        <v>-7.0963350749110532E-2</v>
      </c>
      <c r="AV71" s="4">
        <f t="shared" si="67"/>
        <v>9.4757781741009239E-2</v>
      </c>
      <c r="AW71" s="4">
        <f t="shared" si="67"/>
        <v>-6.573956129636116E-2</v>
      </c>
      <c r="AX71" s="4">
        <f t="shared" si="67"/>
        <v>0.68515752968039578</v>
      </c>
      <c r="AY71" s="4">
        <f t="shared" si="67"/>
        <v>-0.3231887677562213</v>
      </c>
      <c r="AZ71" s="4">
        <f t="shared" si="67"/>
        <v>-0.44042709130008717</v>
      </c>
      <c r="BA71" s="4">
        <f t="shared" si="67"/>
        <v>5.3014275807633737E-2</v>
      </c>
      <c r="BB71" s="4">
        <f t="shared" si="67"/>
        <v>-1.7802033370415415E-3</v>
      </c>
      <c r="BC71" s="8">
        <f t="shared" si="67"/>
        <v>-8.6275190049832418E-2</v>
      </c>
      <c r="BD71" s="4">
        <f t="shared" si="67"/>
        <v>5.9652755996424389E-3</v>
      </c>
      <c r="BE71" s="4">
        <f t="shared" si="67"/>
        <v>0.23907098515001479</v>
      </c>
      <c r="BF71" s="4">
        <f t="shared" si="67"/>
        <v>0.13611832150680669</v>
      </c>
      <c r="BG71" s="4">
        <f t="shared" si="67"/>
        <v>0.64562757721265029</v>
      </c>
      <c r="BH71" s="4">
        <f t="shared" si="67"/>
        <v>-0.27784976539636119</v>
      </c>
      <c r="BI71" s="4">
        <f t="shared" si="67"/>
        <v>-0.20817477379053173</v>
      </c>
      <c r="BJ71" s="4">
        <f t="shared" si="67"/>
        <v>2.6427230397395363E-2</v>
      </c>
      <c r="BK71" s="4">
        <f t="shared" si="67"/>
        <v>8.0018617426873107E-2</v>
      </c>
      <c r="BL71" s="8">
        <f t="shared" si="67"/>
        <v>-1.0174316832937791E-2</v>
      </c>
      <c r="BU71" s="6"/>
      <c r="CD71" s="6"/>
      <c r="CM71" s="8"/>
      <c r="CN71" s="4"/>
      <c r="CV71" s="6"/>
      <c r="DE71" s="6"/>
      <c r="DN71" s="6"/>
    </row>
    <row r="72" spans="1:118">
      <c r="A72" s="17"/>
      <c r="B72" s="4"/>
      <c r="C72" s="4"/>
      <c r="D72" s="4"/>
      <c r="E72" s="4"/>
      <c r="F72" s="4"/>
      <c r="G72" s="4"/>
      <c r="H72" s="4"/>
      <c r="I72" s="4"/>
      <c r="J72" s="18"/>
      <c r="K72" s="4"/>
      <c r="L72" s="4"/>
      <c r="M72" s="4"/>
      <c r="N72" s="4"/>
      <c r="O72" s="4"/>
      <c r="P72" s="4"/>
      <c r="Q72" s="4"/>
      <c r="R72" s="4"/>
      <c r="S72" s="18"/>
      <c r="T72" s="4"/>
      <c r="U72" s="4"/>
      <c r="V72" s="4"/>
      <c r="W72" s="4"/>
      <c r="X72" s="4"/>
      <c r="Y72" s="4"/>
      <c r="Z72" s="4"/>
      <c r="AA72" s="4"/>
      <c r="AB72" s="18"/>
      <c r="AC72" s="4"/>
      <c r="AD72" s="4"/>
      <c r="AE72" s="4"/>
      <c r="AF72" s="4"/>
      <c r="AG72" s="4"/>
      <c r="AH72" s="4"/>
      <c r="AI72" s="4"/>
      <c r="AJ72" s="4"/>
      <c r="AK72" s="18"/>
      <c r="AL72" s="4"/>
      <c r="AM72" s="4"/>
      <c r="AN72" s="4"/>
      <c r="AO72" s="4"/>
      <c r="AP72" s="4"/>
      <c r="AQ72" s="4"/>
      <c r="AR72" s="4"/>
      <c r="AS72" s="4"/>
      <c r="AT72" s="8"/>
      <c r="AU72" s="4"/>
      <c r="AV72" s="4"/>
      <c r="AW72" s="4"/>
      <c r="AX72" s="4"/>
      <c r="AY72" s="4"/>
      <c r="AZ72" s="4"/>
      <c r="BA72" s="4"/>
      <c r="BB72" s="4"/>
      <c r="BC72" s="8"/>
      <c r="BD72" s="4"/>
      <c r="BE72" s="4"/>
      <c r="BF72" s="4"/>
      <c r="BG72" s="4"/>
      <c r="BH72" s="4"/>
      <c r="BI72" s="4"/>
      <c r="BJ72" s="4"/>
      <c r="BK72" s="4"/>
      <c r="BL72" s="8"/>
      <c r="BU72" s="6"/>
      <c r="CD72" s="6"/>
      <c r="CM72" s="8"/>
      <c r="CN72" s="4"/>
      <c r="CV72" s="6"/>
      <c r="DE72" s="6"/>
      <c r="DN72" s="6"/>
    </row>
    <row r="73" spans="1:118">
      <c r="A73" s="2" t="s">
        <v>7</v>
      </c>
      <c r="B73" s="4">
        <f>((1+(B64/100))*(1+(B65/100))*(1+(B66/100))*(1+(B67/100))*(1+(B68/100))*(1+(B69/100))*(1+(B70/100))-1)*100</f>
        <v>6.8031987786427273</v>
      </c>
      <c r="C73" s="4">
        <f t="shared" ref="C73:AK73" si="69">((1+(C64/100))*(1+(C65/100))*(1+(C66/100))*(1+(C67/100))*(1+(C68/100))*(1+(C69/100))*(1+(C70/100))-1)*100</f>
        <v>19.024402069300962</v>
      </c>
      <c r="D73" s="4">
        <f t="shared" si="69"/>
        <v>8.3218895719073807</v>
      </c>
      <c r="E73" s="4">
        <f t="shared" si="69"/>
        <v>7.3119782304391201</v>
      </c>
      <c r="F73" s="4">
        <f t="shared" si="69"/>
        <v>9.9522965617819139</v>
      </c>
      <c r="G73" s="4">
        <f t="shared" si="69"/>
        <v>8.2726560889780476</v>
      </c>
      <c r="H73" s="4">
        <f t="shared" si="69"/>
        <v>9.1039038814509698</v>
      </c>
      <c r="I73" s="4">
        <f t="shared" si="69"/>
        <v>10.29568459328798</v>
      </c>
      <c r="J73" s="4">
        <f t="shared" si="69"/>
        <v>6.0605750048299045</v>
      </c>
      <c r="K73" s="4">
        <f t="shared" si="69"/>
        <v>12.091510633561864</v>
      </c>
      <c r="L73" s="4">
        <f t="shared" si="69"/>
        <v>24.742055414938392</v>
      </c>
      <c r="M73" s="4">
        <f t="shared" si="69"/>
        <v>14.18160695707089</v>
      </c>
      <c r="N73" s="4">
        <f t="shared" si="69"/>
        <v>10.835353653845313</v>
      </c>
      <c r="O73" s="4">
        <f t="shared" si="69"/>
        <v>15.127627068941907</v>
      </c>
      <c r="P73" s="4">
        <f t="shared" si="69"/>
        <v>13.026387398785966</v>
      </c>
      <c r="Q73" s="4">
        <f t="shared" si="69"/>
        <v>12.100792877956025</v>
      </c>
      <c r="R73" s="4">
        <f t="shared" si="69"/>
        <v>14.940474127310633</v>
      </c>
      <c r="S73" s="4">
        <f t="shared" si="69"/>
        <v>11.470475065964724</v>
      </c>
      <c r="T73" s="4">
        <f t="shared" si="69"/>
        <v>13.160797462736063</v>
      </c>
      <c r="U73" s="4">
        <f t="shared" si="69"/>
        <v>23.911602949682621</v>
      </c>
      <c r="V73" s="4">
        <f t="shared" si="69"/>
        <v>21.480960603245492</v>
      </c>
      <c r="W73" s="4">
        <f t="shared" si="69"/>
        <v>6.1090206051675366</v>
      </c>
      <c r="X73" s="4">
        <f t="shared" si="69"/>
        <v>14.731213182187798</v>
      </c>
      <c r="Y73" s="4">
        <f t="shared" si="69"/>
        <v>16.648805597321271</v>
      </c>
      <c r="Z73" s="4">
        <f t="shared" si="69"/>
        <v>12.350194772091561</v>
      </c>
      <c r="AA73" s="4">
        <f t="shared" si="69"/>
        <v>15.408543390879625</v>
      </c>
      <c r="AB73" s="4">
        <f t="shared" si="69"/>
        <v>12.677390157074964</v>
      </c>
      <c r="AC73" s="4">
        <f t="shared" si="69"/>
        <v>60.364117752117139</v>
      </c>
      <c r="AD73" s="4">
        <f t="shared" si="69"/>
        <v>478.96669558846645</v>
      </c>
      <c r="AE73" s="4">
        <f t="shared" si="69"/>
        <v>50.866391088047379</v>
      </c>
      <c r="AF73" s="4">
        <f t="shared" si="69"/>
        <v>182.19358646962243</v>
      </c>
      <c r="AG73" s="4">
        <f t="shared" si="69"/>
        <v>31.442073644055093</v>
      </c>
      <c r="AH73" s="4">
        <f t="shared" si="69"/>
        <v>114.48706974243868</v>
      </c>
      <c r="AI73" s="4">
        <f t="shared" si="69"/>
        <v>82.326217945722675</v>
      </c>
      <c r="AJ73" s="4">
        <f t="shared" si="69"/>
        <v>98.549735067708653</v>
      </c>
      <c r="AK73" s="4">
        <f t="shared" si="69"/>
        <v>51.691981487682412</v>
      </c>
      <c r="AL73" s="4">
        <f>SUM(AL64:AL70)</f>
        <v>1.4230467215012417</v>
      </c>
      <c r="AM73" s="4">
        <f t="shared" ref="AM73:AT73" si="70">SUM(AM64:AM70)</f>
        <v>4.9345549658220556</v>
      </c>
      <c r="AN73" s="4">
        <f t="shared" si="70"/>
        <v>1.0452386769057931</v>
      </c>
      <c r="AO73" s="4">
        <f t="shared" si="70"/>
        <v>3.9062196486357141</v>
      </c>
      <c r="AP73" s="4">
        <f t="shared" si="70"/>
        <v>0.7143894596545044</v>
      </c>
      <c r="AQ73" s="4">
        <f t="shared" si="70"/>
        <v>2.7849179269375099</v>
      </c>
      <c r="AR73" s="4">
        <f t="shared" si="70"/>
        <v>2.4567927377636387</v>
      </c>
      <c r="AS73" s="4">
        <f t="shared" si="70"/>
        <v>2.4948869613732225</v>
      </c>
      <c r="AT73" s="8">
        <f t="shared" si="70"/>
        <v>1.1771263250026651</v>
      </c>
      <c r="AU73" s="4">
        <f t="shared" ref="AU73:BC73" si="71">SUM(AU64:AU70)</f>
        <v>1.4266544927688258</v>
      </c>
      <c r="AV73" s="4">
        <f t="shared" si="71"/>
        <v>2.5989319341997543</v>
      </c>
      <c r="AW73" s="4">
        <f t="shared" si="71"/>
        <v>4.198413391487307</v>
      </c>
      <c r="AX73" s="4">
        <f t="shared" si="71"/>
        <v>-0.15089446187725741</v>
      </c>
      <c r="AY73" s="4">
        <f t="shared" si="71"/>
        <v>0.25391165435046048</v>
      </c>
      <c r="AZ73" s="4">
        <f t="shared" si="71"/>
        <v>3.577083622106457</v>
      </c>
      <c r="BA73" s="4">
        <f t="shared" si="71"/>
        <v>1.684727982865617</v>
      </c>
      <c r="BB73" s="4">
        <f t="shared" si="71"/>
        <v>1.7784792928476776</v>
      </c>
      <c r="BC73" s="8">
        <f t="shared" si="71"/>
        <v>1.3491147770620628</v>
      </c>
      <c r="BD73" s="4">
        <f t="shared" ref="BD73:BL73" si="72">SUM(BD64:BD70)</f>
        <v>2.3540338868268975</v>
      </c>
      <c r="BE73" s="4">
        <f t="shared" si="72"/>
        <v>1.6731421265416628</v>
      </c>
      <c r="BF73" s="4">
        <f t="shared" si="72"/>
        <v>4.6040356116058376</v>
      </c>
      <c r="BG73" s="4">
        <f t="shared" si="72"/>
        <v>-0.44579147114672679</v>
      </c>
      <c r="BH73" s="4">
        <f t="shared" si="72"/>
        <v>1.8515836762809883</v>
      </c>
      <c r="BI73" s="4">
        <f t="shared" si="72"/>
        <v>3.0585591839806483</v>
      </c>
      <c r="BJ73" s="4">
        <f t="shared" si="72"/>
        <v>1.2137868262339282</v>
      </c>
      <c r="BK73" s="4">
        <f t="shared" si="72"/>
        <v>1.8712277412821905</v>
      </c>
      <c r="BL73" s="8">
        <f t="shared" si="72"/>
        <v>2.4563953785351913</v>
      </c>
      <c r="BU73" s="6"/>
      <c r="CD73" s="6"/>
      <c r="CM73" s="6"/>
      <c r="CN73" s="4">
        <f>((1+(CN64/100))*(1+(CN65/100))*(1+(CN66/100))*(1+(CN67/100))*(1+(CN68/100))*(1+(CN69/100))*(1+(CN70/100))-1)*100</f>
        <v>18.792845968454941</v>
      </c>
      <c r="CO73" s="4">
        <f t="shared" ref="CO73:CV73" si="73">((1+(CO64/100))*(1+(CO65/100))*(1+(CO66/100))*(1+(CO67/100))*(1+(CO68/100))*(1+(CO69/100))*(1+(CO70/100))-1)*100</f>
        <v>11.948335110543296</v>
      </c>
      <c r="CP73" s="4">
        <f t="shared" si="73"/>
        <v>26.020842279100243</v>
      </c>
      <c r="CQ73" s="4">
        <f t="shared" si="73"/>
        <v>16.287221706914302</v>
      </c>
      <c r="CR73" s="4">
        <f t="shared" si="73"/>
        <v>31.739688879634521</v>
      </c>
      <c r="CS73" s="4">
        <f t="shared" si="73"/>
        <v>29.358762853901467</v>
      </c>
      <c r="CT73" s="4">
        <f t="shared" si="73"/>
        <v>12.404559178296148</v>
      </c>
      <c r="CU73" s="4">
        <f t="shared" si="73"/>
        <v>22.833189609433589</v>
      </c>
      <c r="CV73" s="8">
        <f t="shared" si="73"/>
        <v>17.674816636014334</v>
      </c>
      <c r="CW73" s="4">
        <f>((1+(CW64/100))*(1+(CW65/100))*(1+(CW66/100))*(1+(CW67/100))*(1+(CW68/100))*(1+(CW69/100))*(1+(CW70/100))-1)*100</f>
        <v>11.225925184751828</v>
      </c>
      <c r="CX73" s="4">
        <f t="shared" ref="CX73:DE73" si="74">((1+(CX64/100))*(1+(CX65/100))*(1+(CX66/100))*(1+(CX67/100))*(1+(CX68/100))*(1+(CX69/100))*(1+(CX70/100))-1)*100</f>
        <v>-5.9450556656757474</v>
      </c>
      <c r="CY73" s="4">
        <f t="shared" si="74"/>
        <v>16.339220795667366</v>
      </c>
      <c r="CZ73" s="4">
        <f t="shared" si="74"/>
        <v>8.363692128759336</v>
      </c>
      <c r="DA73" s="4">
        <f t="shared" si="74"/>
        <v>19.815313548826374</v>
      </c>
      <c r="DB73" s="4">
        <f t="shared" si="74"/>
        <v>19.475006457396749</v>
      </c>
      <c r="DC73" s="4">
        <f t="shared" si="74"/>
        <v>3.0252403254346971</v>
      </c>
      <c r="DD73" s="4">
        <f t="shared" si="74"/>
        <v>11.367176388067524</v>
      </c>
      <c r="DE73" s="8">
        <f t="shared" si="74"/>
        <v>10.950573887286129</v>
      </c>
      <c r="DF73" s="4">
        <f>((1+(DF64/100))*(1+(DF65/100))*(1+(DF66/100))*(1+(DF67/100))*(1+(DF68/100))*(1+(DF69/100))*(1+(DF70/100))-1)*100</f>
        <v>4.9770314737959787</v>
      </c>
      <c r="DG73" s="4">
        <f t="shared" ref="DG73:DN73" si="75">((1+(DG64/100))*(1+(DG65/100))*(1+(DG66/100))*(1+(DG67/100))*(1+(DG68/100))*(1+(DG69/100))*(1+(DG70/100))-1)*100</f>
        <v>-9.6546792667974284</v>
      </c>
      <c r="DH73" s="4">
        <f t="shared" si="75"/>
        <v>3.7371137446648328</v>
      </c>
      <c r="DI73" s="4">
        <f t="shared" si="75"/>
        <v>9.5922109578411074</v>
      </c>
      <c r="DJ73" s="4">
        <f t="shared" si="75"/>
        <v>14.824628124900929</v>
      </c>
      <c r="DK73" s="4">
        <f t="shared" si="75"/>
        <v>10.895917186204018</v>
      </c>
      <c r="DL73" s="4">
        <f t="shared" si="75"/>
        <v>4.8388350652039946E-2</v>
      </c>
      <c r="DM73" s="4">
        <f t="shared" si="75"/>
        <v>6.4333592647532578</v>
      </c>
      <c r="DN73" s="8">
        <f t="shared" si="75"/>
        <v>4.4351634981719235</v>
      </c>
    </row>
    <row r="74" spans="1:118">
      <c r="A74" s="2" t="s">
        <v>8</v>
      </c>
      <c r="B74" s="4">
        <f>((1+(B64/100))*(1+(B65/100))*(1+(B66/100))*(1+(B67/100))*(1+(B68/100))*(1+(B69/100))*(1+(B70/100))*(1+(B71/100))-1)*100</f>
        <v>7.1118089146123165</v>
      </c>
      <c r="C74" s="4">
        <f t="shared" ref="C74:AK74" si="76">((1+(C64/100))*(1+(C65/100))*(1+(C66/100))*(1+(C67/100))*(1+(C68/100))*(1+(C69/100))*(1+(C70/100))*(1+(C71/100))-1)*100</f>
        <v>19.49793804924116</v>
      </c>
      <c r="D74" s="4">
        <f t="shared" si="76"/>
        <v>8.6632258531454731</v>
      </c>
      <c r="E74" s="4">
        <f t="shared" si="76"/>
        <v>7.5985251806617748</v>
      </c>
      <c r="F74" s="4">
        <f t="shared" si="76"/>
        <v>10.358089318698283</v>
      </c>
      <c r="G74" s="4">
        <f t="shared" si="76"/>
        <v>8.6770035740049813</v>
      </c>
      <c r="H74" s="4">
        <f t="shared" si="76"/>
        <v>9.4424603552646147</v>
      </c>
      <c r="I74" s="4">
        <f t="shared" si="76"/>
        <v>10.670313174092527</v>
      </c>
      <c r="J74" s="4">
        <f t="shared" si="76"/>
        <v>6.3553636237072553</v>
      </c>
      <c r="K74" s="4">
        <f t="shared" si="76"/>
        <v>12.561627174469336</v>
      </c>
      <c r="L74" s="4">
        <f t="shared" si="76"/>
        <v>25.310408581258859</v>
      </c>
      <c r="M74" s="4">
        <f t="shared" si="76"/>
        <v>15.002593897074368</v>
      </c>
      <c r="N74" s="4">
        <f t="shared" si="76"/>
        <v>11.112444514558639</v>
      </c>
      <c r="O74" s="4">
        <f t="shared" si="76"/>
        <v>15.695700519668797</v>
      </c>
      <c r="P74" s="4">
        <f t="shared" si="76"/>
        <v>13.052828162147589</v>
      </c>
      <c r="Q74" s="4">
        <f t="shared" si="76"/>
        <v>12.558615457837764</v>
      </c>
      <c r="R74" s="4">
        <f t="shared" si="76"/>
        <v>15.400014328654411</v>
      </c>
      <c r="S74" s="4">
        <f t="shared" si="76"/>
        <v>11.94282804574771</v>
      </c>
      <c r="T74" s="4">
        <f t="shared" si="76"/>
        <v>13.503957912074259</v>
      </c>
      <c r="U74" s="4">
        <f t="shared" si="76"/>
        <v>25.105759142240025</v>
      </c>
      <c r="V74" s="4">
        <f t="shared" si="76"/>
        <v>22.254294052549149</v>
      </c>
      <c r="W74" s="4">
        <f t="shared" si="76"/>
        <v>8.1575885111371491</v>
      </c>
      <c r="X74" s="4">
        <f t="shared" si="76"/>
        <v>14.433358248574656</v>
      </c>
      <c r="Y74" s="4">
        <f t="shared" si="76"/>
        <v>16.512341651965556</v>
      </c>
      <c r="Z74" s="4">
        <f t="shared" si="76"/>
        <v>12.769706909555056</v>
      </c>
      <c r="AA74" s="4">
        <f t="shared" si="76"/>
        <v>16.019940796612687</v>
      </c>
      <c r="AB74" s="4">
        <f t="shared" si="76"/>
        <v>12.963038337553279</v>
      </c>
      <c r="AC74" s="4">
        <f t="shared" si="76"/>
        <v>60.713957143535204</v>
      </c>
      <c r="AD74" s="4">
        <f t="shared" si="76"/>
        <v>452.13753506132264</v>
      </c>
      <c r="AE74" s="4">
        <f t="shared" si="76"/>
        <v>51.038239533951298</v>
      </c>
      <c r="AF74" s="4">
        <f t="shared" si="76"/>
        <v>168.56732525950059</v>
      </c>
      <c r="AG74" s="4">
        <f t="shared" si="76"/>
        <v>36.204514369033468</v>
      </c>
      <c r="AH74" s="4">
        <f t="shared" si="76"/>
        <v>94.40029564872188</v>
      </c>
      <c r="AI74" s="4">
        <f t="shared" si="76"/>
        <v>86.43458682867751</v>
      </c>
      <c r="AJ74" s="4">
        <f t="shared" si="76"/>
        <v>95.286798968217738</v>
      </c>
      <c r="AK74" s="4">
        <f t="shared" si="76"/>
        <v>52.85120266622112</v>
      </c>
      <c r="AL74" s="4">
        <f>SUM(AL64:AL71)</f>
        <v>1.4190783237017803</v>
      </c>
      <c r="AM74" s="4">
        <f t="shared" ref="AM74:AT74" si="77">SUM(AM64:AM71)</f>
        <v>4.6102130575538673</v>
      </c>
      <c r="AN74" s="4">
        <f t="shared" si="77"/>
        <v>1.0181996193323233</v>
      </c>
      <c r="AO74" s="4">
        <f t="shared" si="77"/>
        <v>3.5047331149843561</v>
      </c>
      <c r="AP74" s="4">
        <f t="shared" si="77"/>
        <v>0.92581396183018416</v>
      </c>
      <c r="AQ74" s="4">
        <f t="shared" si="77"/>
        <v>2.2315771449501653</v>
      </c>
      <c r="AR74" s="4">
        <f t="shared" si="77"/>
        <v>2.5710898129192392</v>
      </c>
      <c r="AS74" s="4">
        <f t="shared" si="77"/>
        <v>2.3705521745361531</v>
      </c>
      <c r="AT74" s="8">
        <f t="shared" si="77"/>
        <v>1.1997150297594796</v>
      </c>
      <c r="AU74" s="4">
        <f t="shared" ref="AU74:BC74" si="78">SUM(AU64:AU71)</f>
        <v>1.3556911420197153</v>
      </c>
      <c r="AV74" s="4">
        <f t="shared" si="78"/>
        <v>2.6936897159407636</v>
      </c>
      <c r="AW74" s="4">
        <f t="shared" si="78"/>
        <v>4.1326738301909458</v>
      </c>
      <c r="AX74" s="4">
        <f t="shared" si="78"/>
        <v>0.53426306780313837</v>
      </c>
      <c r="AY74" s="4">
        <f t="shared" si="78"/>
        <v>-6.9277113405760815E-2</v>
      </c>
      <c r="AZ74" s="4">
        <f t="shared" si="78"/>
        <v>3.1366565308063699</v>
      </c>
      <c r="BA74" s="4">
        <f t="shared" si="78"/>
        <v>1.7377422586732507</v>
      </c>
      <c r="BB74" s="4">
        <f t="shared" si="78"/>
        <v>1.776699089510636</v>
      </c>
      <c r="BC74" s="8">
        <f t="shared" si="78"/>
        <v>1.2628395870122304</v>
      </c>
      <c r="BD74" s="4">
        <f t="shared" ref="BD74:BL74" si="79">SUM(BD64:BD71)</f>
        <v>2.35999916242654</v>
      </c>
      <c r="BE74" s="4">
        <f t="shared" si="79"/>
        <v>1.9122131116916776</v>
      </c>
      <c r="BF74" s="4">
        <f t="shared" si="79"/>
        <v>4.7401539331126443</v>
      </c>
      <c r="BG74" s="4">
        <f t="shared" si="79"/>
        <v>0.1998361060659235</v>
      </c>
      <c r="BH74" s="4">
        <f t="shared" si="79"/>
        <v>1.5737339108846271</v>
      </c>
      <c r="BI74" s="4">
        <f t="shared" si="79"/>
        <v>2.8503844101901166</v>
      </c>
      <c r="BJ74" s="4">
        <f t="shared" si="79"/>
        <v>1.2402140566313236</v>
      </c>
      <c r="BK74" s="4">
        <f t="shared" si="79"/>
        <v>1.9512463587090636</v>
      </c>
      <c r="BL74" s="8">
        <f t="shared" si="79"/>
        <v>2.4462210617022535</v>
      </c>
      <c r="BU74" s="6"/>
      <c r="CD74" s="6"/>
      <c r="CM74" s="6"/>
      <c r="CV74" s="6"/>
      <c r="DE74" s="6"/>
      <c r="DN74" s="6"/>
    </row>
    <row r="76" spans="1:118">
      <c r="A76" s="2" t="s">
        <v>65</v>
      </c>
    </row>
    <row r="77" spans="1:118">
      <c r="A77" s="2" t="s">
        <v>66</v>
      </c>
    </row>
    <row r="78" spans="1:118">
      <c r="A78" s="2" t="s">
        <v>67</v>
      </c>
    </row>
    <row r="79" spans="1:118">
      <c r="A79" s="2" t="s">
        <v>68</v>
      </c>
    </row>
    <row r="80" spans="1:118">
      <c r="A80" s="2" t="s">
        <v>69</v>
      </c>
    </row>
  </sheetData>
  <mergeCells count="13">
    <mergeCell ref="AL1:AT1"/>
    <mergeCell ref="AU1:BC1"/>
    <mergeCell ref="BD1:BL1"/>
    <mergeCell ref="BM1:BU1"/>
    <mergeCell ref="B1:J1"/>
    <mergeCell ref="K1:S1"/>
    <mergeCell ref="T1:AB1"/>
    <mergeCell ref="AC1:AK1"/>
    <mergeCell ref="DF1:DN1"/>
    <mergeCell ref="BV1:CD1"/>
    <mergeCell ref="CE1:CM1"/>
    <mergeCell ref="CN1:CV1"/>
    <mergeCell ref="CW1:DE1"/>
  </mergeCells>
  <phoneticPr fontId="0" type="noConversion"/>
  <pageMargins left="0.75" right="0.75" top="1" bottom="1" header="0.5" footer="0.5"/>
  <pageSetup scale="92" orientation="landscape" r:id="rId1"/>
  <headerFooter alignWithMargins="0"/>
  <rowBreaks count="2" manualBreakCount="2">
    <brk id="29" max="16383" man="1"/>
    <brk id="47" max="16383" man="1"/>
  </rowBreaks>
  <colBreaks count="4" manualBreakCount="4">
    <brk id="10" max="1048575" man="1"/>
    <brk id="19" max="1048575" man="1"/>
    <brk id="28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ENOE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Rex</dc:creator>
  <cp:lastModifiedBy>User</cp:lastModifiedBy>
  <cp:lastPrinted>2014-02-19T16:29:59Z</cp:lastPrinted>
  <dcterms:created xsi:type="dcterms:W3CDTF">2013-04-25T20:41:17Z</dcterms:created>
  <dcterms:modified xsi:type="dcterms:W3CDTF">2014-05-28T16:48:03Z</dcterms:modified>
</cp:coreProperties>
</file>